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Allgemeines David\Vorlagen\"/>
    </mc:Choice>
  </mc:AlternateContent>
  <xr:revisionPtr revIDLastSave="0" documentId="13_ncr:1_{6D235D29-92A5-4298-B2E3-A8F583750BD0}" xr6:coauthVersionLast="47" xr6:coauthVersionMax="47" xr10:uidLastSave="{00000000-0000-0000-0000-000000000000}"/>
  <bookViews>
    <workbookView xWindow="-120" yWindow="-120" windowWidth="29040" windowHeight="15840" tabRatio="811" activeTab="1" xr2:uid="{00000000-000D-0000-FFFF-FFFF00000000}"/>
  </bookViews>
  <sheets>
    <sheet name="Zusammenfassung" sheetId="18" r:id="rId1"/>
    <sheet name="Januar" sheetId="14" r:id="rId2"/>
    <sheet name="Februar" sheetId="15" r:id="rId3"/>
    <sheet name="März" sheetId="16" r:id="rId4"/>
    <sheet name="April" sheetId="17" r:id="rId5"/>
    <sheet name="Mai" sheetId="1" r:id="rId6"/>
    <sheet name="Juni" sheetId="3" r:id="rId7"/>
    <sheet name="Juli" sheetId="4" r:id="rId8"/>
    <sheet name="August" sheetId="5" r:id="rId9"/>
    <sheet name="September" sheetId="10" r:id="rId10"/>
    <sheet name="Oktober" sheetId="11" r:id="rId11"/>
    <sheet name="November" sheetId="12" r:id="rId12"/>
    <sheet name="Dezember" sheetId="13" r:id="rId13"/>
    <sheet name="Emissionsfaktoren" sheetId="2" r:id="rId14"/>
  </sheets>
  <externalReferences>
    <externalReference r:id="rId15"/>
  </externalReferences>
  <definedNames>
    <definedName name="_xlnm.Print_Area" localSheetId="4">April!$A$1:$AM$58</definedName>
    <definedName name="_xlnm.Print_Area" localSheetId="8">August!$A$1:$AM$58</definedName>
    <definedName name="_xlnm.Print_Area" localSheetId="12">Dezember!$A$1:$AM$58</definedName>
    <definedName name="_xlnm.Print_Area" localSheetId="2">Februar!$A$1:$AM$58</definedName>
    <definedName name="_xlnm.Print_Area" localSheetId="1">Januar!$A$1:$AM$59</definedName>
    <definedName name="_xlnm.Print_Area" localSheetId="7">Juli!$A$1:$AM$58</definedName>
    <definedName name="_xlnm.Print_Area" localSheetId="6">Juni!$A$1:$AM$58</definedName>
    <definedName name="_xlnm.Print_Area" localSheetId="5">Mai!$A$1:$AM$58</definedName>
    <definedName name="_xlnm.Print_Area" localSheetId="3">März!$A$1:$AM$58</definedName>
    <definedName name="_xlnm.Print_Area" localSheetId="11">November!$A$1:$AM$58</definedName>
    <definedName name="_xlnm.Print_Area" localSheetId="10">Oktober!$A$1:$AM$58</definedName>
    <definedName name="_xlnm.Print_Area" localSheetId="9">September!$A$1:$AM$58</definedName>
    <definedName name="Z_99E4326E_58EF_4F9A_B24E_A23CB904CA13_.wvu.PrintArea" localSheetId="5" hidden="1">Mai!$A$1:$AM$57</definedName>
  </definedNames>
  <calcPr calcId="191029"/>
  <customWorkbookViews>
    <customWorkbookView name="Evers - Persönliche Ansicht" guid="{99E4326E-58EF-4F9A-B24E-A23CB904CA13}" mergeInterval="0" personalView="1" maximized="1" windowWidth="1812" windowHeight="82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3" l="1"/>
  <c r="B57" i="13"/>
  <c r="J56" i="13"/>
  <c r="H56" i="13"/>
  <c r="E56" i="13"/>
  <c r="J55" i="13"/>
  <c r="H55" i="13"/>
  <c r="E55" i="13"/>
  <c r="J54" i="13"/>
  <c r="H54" i="13"/>
  <c r="E54" i="13"/>
  <c r="J53" i="13"/>
  <c r="H53" i="13"/>
  <c r="E53" i="13"/>
  <c r="J52" i="13"/>
  <c r="H52" i="13"/>
  <c r="E52" i="13"/>
  <c r="J51" i="13"/>
  <c r="H51" i="13"/>
  <c r="E51" i="13"/>
  <c r="J50" i="13"/>
  <c r="H50" i="13"/>
  <c r="E50" i="13"/>
  <c r="J49" i="13"/>
  <c r="H49" i="13"/>
  <c r="E49" i="13"/>
  <c r="J48" i="13"/>
  <c r="H48" i="13"/>
  <c r="E48" i="13"/>
  <c r="J47" i="13"/>
  <c r="H47" i="13"/>
  <c r="E47" i="13"/>
  <c r="J46" i="13"/>
  <c r="H46" i="13"/>
  <c r="E46" i="13"/>
  <c r="J45" i="13"/>
  <c r="H45" i="13"/>
  <c r="E45" i="13"/>
  <c r="J44" i="13"/>
  <c r="H44" i="13"/>
  <c r="E44" i="13"/>
  <c r="J43" i="13"/>
  <c r="H43" i="13"/>
  <c r="E43" i="13"/>
  <c r="J42" i="13"/>
  <c r="H42" i="13"/>
  <c r="E42" i="13"/>
  <c r="J41" i="13"/>
  <c r="H41" i="13"/>
  <c r="E41" i="13"/>
  <c r="J40" i="13"/>
  <c r="H40" i="13"/>
  <c r="E40" i="13"/>
  <c r="J39" i="13"/>
  <c r="H39" i="13"/>
  <c r="E39" i="13"/>
  <c r="J38" i="13"/>
  <c r="H38" i="13"/>
  <c r="E38" i="13"/>
  <c r="J37" i="13"/>
  <c r="H37" i="13"/>
  <c r="E37" i="13"/>
  <c r="J36" i="13"/>
  <c r="H36" i="13"/>
  <c r="E36" i="13"/>
  <c r="J35" i="13"/>
  <c r="J57" i="13" s="1"/>
  <c r="AG3" i="13" s="1"/>
  <c r="H35" i="13"/>
  <c r="E35" i="13"/>
  <c r="D29" i="13"/>
  <c r="D56" i="13" s="1"/>
  <c r="C57" i="12"/>
  <c r="B57" i="12"/>
  <c r="J56" i="12"/>
  <c r="H56" i="12"/>
  <c r="E56" i="12"/>
  <c r="J55" i="12"/>
  <c r="H55" i="12"/>
  <c r="E55" i="12"/>
  <c r="J54" i="12"/>
  <c r="H54" i="12"/>
  <c r="E54" i="12"/>
  <c r="J53" i="12"/>
  <c r="H53" i="12"/>
  <c r="E53" i="12"/>
  <c r="J52" i="12"/>
  <c r="H52" i="12"/>
  <c r="E52" i="12"/>
  <c r="J51" i="12"/>
  <c r="H51" i="12"/>
  <c r="E51" i="12"/>
  <c r="J50" i="12"/>
  <c r="H50" i="12"/>
  <c r="E50" i="12"/>
  <c r="J49" i="12"/>
  <c r="H49" i="12"/>
  <c r="E49" i="12"/>
  <c r="J48" i="12"/>
  <c r="H48" i="12"/>
  <c r="E48" i="12"/>
  <c r="J47" i="12"/>
  <c r="H47" i="12"/>
  <c r="E47" i="12"/>
  <c r="J46" i="12"/>
  <c r="H46" i="12"/>
  <c r="E46" i="12"/>
  <c r="J45" i="12"/>
  <c r="H45" i="12"/>
  <c r="E45" i="12"/>
  <c r="J44" i="12"/>
  <c r="H44" i="12"/>
  <c r="E44" i="12"/>
  <c r="J43" i="12"/>
  <c r="H43" i="12"/>
  <c r="E43" i="12"/>
  <c r="J42" i="12"/>
  <c r="H42" i="12"/>
  <c r="E42" i="12"/>
  <c r="J41" i="12"/>
  <c r="H41" i="12"/>
  <c r="E41" i="12"/>
  <c r="J40" i="12"/>
  <c r="H40" i="12"/>
  <c r="E40" i="12"/>
  <c r="J39" i="12"/>
  <c r="H39" i="12"/>
  <c r="E39" i="12"/>
  <c r="J38" i="12"/>
  <c r="H38" i="12"/>
  <c r="E38" i="12"/>
  <c r="J37" i="12"/>
  <c r="H37" i="12"/>
  <c r="E37" i="12"/>
  <c r="J36" i="12"/>
  <c r="H36" i="12"/>
  <c r="E36" i="12"/>
  <c r="J35" i="12"/>
  <c r="J57" i="12" s="1"/>
  <c r="AG3" i="12" s="1"/>
  <c r="H35" i="12"/>
  <c r="E35" i="12"/>
  <c r="D29" i="12"/>
  <c r="D56" i="12" s="1"/>
  <c r="C57" i="11"/>
  <c r="B57" i="11"/>
  <c r="J56" i="11"/>
  <c r="H56" i="11"/>
  <c r="E56" i="11"/>
  <c r="J55" i="11"/>
  <c r="H55" i="11"/>
  <c r="E55" i="11"/>
  <c r="J54" i="11"/>
  <c r="H54" i="11"/>
  <c r="E54" i="11"/>
  <c r="J53" i="11"/>
  <c r="H53" i="11"/>
  <c r="E53" i="11"/>
  <c r="J52" i="11"/>
  <c r="H52" i="11"/>
  <c r="E52" i="11"/>
  <c r="J51" i="11"/>
  <c r="H51" i="11"/>
  <c r="E51" i="11"/>
  <c r="J50" i="11"/>
  <c r="H50" i="11"/>
  <c r="E50" i="11"/>
  <c r="J49" i="11"/>
  <c r="H49" i="11"/>
  <c r="E49" i="11"/>
  <c r="J48" i="11"/>
  <c r="H48" i="11"/>
  <c r="E48" i="11"/>
  <c r="J47" i="11"/>
  <c r="H47" i="11"/>
  <c r="E47" i="11"/>
  <c r="J46" i="11"/>
  <c r="H46" i="11"/>
  <c r="E46" i="11"/>
  <c r="J45" i="11"/>
  <c r="H45" i="11"/>
  <c r="E45" i="11"/>
  <c r="J44" i="11"/>
  <c r="H44" i="11"/>
  <c r="E44" i="11"/>
  <c r="J43" i="11"/>
  <c r="H43" i="11"/>
  <c r="E43" i="11"/>
  <c r="J42" i="11"/>
  <c r="H42" i="11"/>
  <c r="E42" i="11"/>
  <c r="J41" i="11"/>
  <c r="H41" i="11"/>
  <c r="E41" i="11"/>
  <c r="J40" i="11"/>
  <c r="H40" i="11"/>
  <c r="E40" i="11"/>
  <c r="J39" i="11"/>
  <c r="H39" i="11"/>
  <c r="E39" i="11"/>
  <c r="J38" i="11"/>
  <c r="H38" i="11"/>
  <c r="E38" i="11"/>
  <c r="J37" i="11"/>
  <c r="H37" i="11"/>
  <c r="E37" i="11"/>
  <c r="J36" i="11"/>
  <c r="H36" i="11"/>
  <c r="E36" i="11"/>
  <c r="J35" i="11"/>
  <c r="J57" i="11" s="1"/>
  <c r="AG3" i="11" s="1"/>
  <c r="H35" i="11"/>
  <c r="E35" i="11"/>
  <c r="D29" i="11"/>
  <c r="D56" i="11" s="1"/>
  <c r="J57" i="10"/>
  <c r="C57" i="10"/>
  <c r="B57" i="10"/>
  <c r="J56" i="10"/>
  <c r="H56" i="10"/>
  <c r="E56" i="10"/>
  <c r="J55" i="10"/>
  <c r="H55" i="10"/>
  <c r="E55" i="10"/>
  <c r="J54" i="10"/>
  <c r="H54" i="10"/>
  <c r="E54" i="10"/>
  <c r="J53" i="10"/>
  <c r="H53" i="10"/>
  <c r="E53" i="10"/>
  <c r="J52" i="10"/>
  <c r="H52" i="10"/>
  <c r="E52" i="10"/>
  <c r="J51" i="10"/>
  <c r="H51" i="10"/>
  <c r="E51" i="10"/>
  <c r="J50" i="10"/>
  <c r="H50" i="10"/>
  <c r="E50" i="10"/>
  <c r="J49" i="10"/>
  <c r="H49" i="10"/>
  <c r="E49" i="10"/>
  <c r="J48" i="10"/>
  <c r="H48" i="10"/>
  <c r="E48" i="10"/>
  <c r="J47" i="10"/>
  <c r="H47" i="10"/>
  <c r="E47" i="10"/>
  <c r="J46" i="10"/>
  <c r="H46" i="10"/>
  <c r="E46" i="10"/>
  <c r="J45" i="10"/>
  <c r="H45" i="10"/>
  <c r="E45" i="10"/>
  <c r="J44" i="10"/>
  <c r="H44" i="10"/>
  <c r="E44" i="10"/>
  <c r="J43" i="10"/>
  <c r="H43" i="10"/>
  <c r="E43" i="10"/>
  <c r="J42" i="10"/>
  <c r="H42" i="10"/>
  <c r="E42" i="10"/>
  <c r="J41" i="10"/>
  <c r="H41" i="10"/>
  <c r="E41" i="10"/>
  <c r="J40" i="10"/>
  <c r="H40" i="10"/>
  <c r="E40" i="10"/>
  <c r="J39" i="10"/>
  <c r="H39" i="10"/>
  <c r="E39" i="10"/>
  <c r="J38" i="10"/>
  <c r="H38" i="10"/>
  <c r="E38" i="10"/>
  <c r="J37" i="10"/>
  <c r="H37" i="10"/>
  <c r="E37" i="10"/>
  <c r="J36" i="10"/>
  <c r="H36" i="10"/>
  <c r="E36" i="10"/>
  <c r="J35" i="10"/>
  <c r="H35" i="10"/>
  <c r="E35" i="10"/>
  <c r="D29" i="10"/>
  <c r="D56" i="10" s="1"/>
  <c r="AG3" i="10"/>
  <c r="C57" i="5"/>
  <c r="B57" i="5"/>
  <c r="J56" i="5"/>
  <c r="H56" i="5"/>
  <c r="E56" i="5"/>
  <c r="J55" i="5"/>
  <c r="H55" i="5"/>
  <c r="E55" i="5"/>
  <c r="J54" i="5"/>
  <c r="H54" i="5"/>
  <c r="E54" i="5"/>
  <c r="J53" i="5"/>
  <c r="H53" i="5"/>
  <c r="E53" i="5"/>
  <c r="J52" i="5"/>
  <c r="H52" i="5"/>
  <c r="E52" i="5"/>
  <c r="J51" i="5"/>
  <c r="H51" i="5"/>
  <c r="E51" i="5"/>
  <c r="J50" i="5"/>
  <c r="H50" i="5"/>
  <c r="E50" i="5"/>
  <c r="J49" i="5"/>
  <c r="H49" i="5"/>
  <c r="E49" i="5"/>
  <c r="J48" i="5"/>
  <c r="H48" i="5"/>
  <c r="E48" i="5"/>
  <c r="J47" i="5"/>
  <c r="H47" i="5"/>
  <c r="E47" i="5"/>
  <c r="J46" i="5"/>
  <c r="H46" i="5"/>
  <c r="E46" i="5"/>
  <c r="J45" i="5"/>
  <c r="H45" i="5"/>
  <c r="E45" i="5"/>
  <c r="J44" i="5"/>
  <c r="H44" i="5"/>
  <c r="E44" i="5"/>
  <c r="J43" i="5"/>
  <c r="H43" i="5"/>
  <c r="E43" i="5"/>
  <c r="J42" i="5"/>
  <c r="H42" i="5"/>
  <c r="E42" i="5"/>
  <c r="J41" i="5"/>
  <c r="H41" i="5"/>
  <c r="E41" i="5"/>
  <c r="J40" i="5"/>
  <c r="H40" i="5"/>
  <c r="E40" i="5"/>
  <c r="J39" i="5"/>
  <c r="H39" i="5"/>
  <c r="E39" i="5"/>
  <c r="J38" i="5"/>
  <c r="H38" i="5"/>
  <c r="E38" i="5"/>
  <c r="J37" i="5"/>
  <c r="H37" i="5"/>
  <c r="E37" i="5"/>
  <c r="J36" i="5"/>
  <c r="H36" i="5"/>
  <c r="E36" i="5"/>
  <c r="J35" i="5"/>
  <c r="J57" i="5" s="1"/>
  <c r="AG3" i="5" s="1"/>
  <c r="H35" i="5"/>
  <c r="E35" i="5"/>
  <c r="D29" i="5"/>
  <c r="D56" i="5" s="1"/>
  <c r="C57" i="4"/>
  <c r="B57" i="4"/>
  <c r="J56" i="4"/>
  <c r="H56" i="4"/>
  <c r="E56" i="4"/>
  <c r="J55" i="4"/>
  <c r="H55" i="4"/>
  <c r="E55" i="4"/>
  <c r="J54" i="4"/>
  <c r="H54" i="4"/>
  <c r="E54" i="4"/>
  <c r="J53" i="4"/>
  <c r="H53" i="4"/>
  <c r="E53" i="4"/>
  <c r="J52" i="4"/>
  <c r="H52" i="4"/>
  <c r="E52" i="4"/>
  <c r="J51" i="4"/>
  <c r="H51" i="4"/>
  <c r="E51" i="4"/>
  <c r="J50" i="4"/>
  <c r="H50" i="4"/>
  <c r="E50" i="4"/>
  <c r="J49" i="4"/>
  <c r="H49" i="4"/>
  <c r="E49" i="4"/>
  <c r="J48" i="4"/>
  <c r="H48" i="4"/>
  <c r="E48" i="4"/>
  <c r="J47" i="4"/>
  <c r="H47" i="4"/>
  <c r="E47" i="4"/>
  <c r="J46" i="4"/>
  <c r="H46" i="4"/>
  <c r="E46" i="4"/>
  <c r="J45" i="4"/>
  <c r="H45" i="4"/>
  <c r="E45" i="4"/>
  <c r="J44" i="4"/>
  <c r="H44" i="4"/>
  <c r="E44" i="4"/>
  <c r="J43" i="4"/>
  <c r="H43" i="4"/>
  <c r="E43" i="4"/>
  <c r="J42" i="4"/>
  <c r="H42" i="4"/>
  <c r="E42" i="4"/>
  <c r="J41" i="4"/>
  <c r="H41" i="4"/>
  <c r="E41" i="4"/>
  <c r="J40" i="4"/>
  <c r="H40" i="4"/>
  <c r="E40" i="4"/>
  <c r="J39" i="4"/>
  <c r="H39" i="4"/>
  <c r="E39" i="4"/>
  <c r="J38" i="4"/>
  <c r="H38" i="4"/>
  <c r="E38" i="4"/>
  <c r="J37" i="4"/>
  <c r="H37" i="4"/>
  <c r="E37" i="4"/>
  <c r="J36" i="4"/>
  <c r="H36" i="4"/>
  <c r="E36" i="4"/>
  <c r="J35" i="4"/>
  <c r="J57" i="4" s="1"/>
  <c r="AG3" i="4" s="1"/>
  <c r="H35" i="4"/>
  <c r="E35" i="4"/>
  <c r="D29" i="4"/>
  <c r="D56" i="4" s="1"/>
  <c r="C57" i="3"/>
  <c r="B57" i="3"/>
  <c r="J56" i="3"/>
  <c r="H56" i="3"/>
  <c r="E56" i="3"/>
  <c r="J55" i="3"/>
  <c r="H55" i="3"/>
  <c r="E55" i="3"/>
  <c r="J54" i="3"/>
  <c r="H54" i="3"/>
  <c r="E54" i="3"/>
  <c r="J53" i="3"/>
  <c r="H53" i="3"/>
  <c r="E53" i="3"/>
  <c r="J52" i="3"/>
  <c r="H52" i="3"/>
  <c r="E52" i="3"/>
  <c r="J51" i="3"/>
  <c r="H51" i="3"/>
  <c r="E51" i="3"/>
  <c r="J50" i="3"/>
  <c r="H50" i="3"/>
  <c r="E50" i="3"/>
  <c r="J49" i="3"/>
  <c r="H49" i="3"/>
  <c r="E49" i="3"/>
  <c r="J48" i="3"/>
  <c r="H48" i="3"/>
  <c r="E48" i="3"/>
  <c r="J47" i="3"/>
  <c r="H47" i="3"/>
  <c r="E47" i="3"/>
  <c r="J46" i="3"/>
  <c r="H46" i="3"/>
  <c r="E46" i="3"/>
  <c r="J45" i="3"/>
  <c r="H45" i="3"/>
  <c r="E45" i="3"/>
  <c r="J44" i="3"/>
  <c r="H44" i="3"/>
  <c r="E44" i="3"/>
  <c r="J43" i="3"/>
  <c r="H43" i="3"/>
  <c r="E43" i="3"/>
  <c r="J42" i="3"/>
  <c r="H42" i="3"/>
  <c r="E42" i="3"/>
  <c r="J41" i="3"/>
  <c r="H41" i="3"/>
  <c r="E41" i="3"/>
  <c r="J40" i="3"/>
  <c r="H40" i="3"/>
  <c r="E40" i="3"/>
  <c r="J39" i="3"/>
  <c r="H39" i="3"/>
  <c r="E39" i="3"/>
  <c r="J38" i="3"/>
  <c r="H38" i="3"/>
  <c r="E38" i="3"/>
  <c r="J37" i="3"/>
  <c r="H37" i="3"/>
  <c r="E37" i="3"/>
  <c r="J36" i="3"/>
  <c r="H36" i="3"/>
  <c r="E36" i="3"/>
  <c r="J35" i="3"/>
  <c r="J57" i="3" s="1"/>
  <c r="AG3" i="3" s="1"/>
  <c r="H35" i="3"/>
  <c r="E35" i="3"/>
  <c r="D29" i="3"/>
  <c r="D56" i="3" s="1"/>
  <c r="C57" i="1"/>
  <c r="B57" i="1"/>
  <c r="J56" i="1"/>
  <c r="H56" i="1"/>
  <c r="E56" i="1"/>
  <c r="J55" i="1"/>
  <c r="H55" i="1"/>
  <c r="E55" i="1"/>
  <c r="J54" i="1"/>
  <c r="H54" i="1"/>
  <c r="E54" i="1"/>
  <c r="J53" i="1"/>
  <c r="H53" i="1"/>
  <c r="E53" i="1"/>
  <c r="J52" i="1"/>
  <c r="H52" i="1"/>
  <c r="E52" i="1"/>
  <c r="J51" i="1"/>
  <c r="H51" i="1"/>
  <c r="E51" i="1"/>
  <c r="J50" i="1"/>
  <c r="H50" i="1"/>
  <c r="E50" i="1"/>
  <c r="J49" i="1"/>
  <c r="H49" i="1"/>
  <c r="E49" i="1"/>
  <c r="J48" i="1"/>
  <c r="H48" i="1"/>
  <c r="E48" i="1"/>
  <c r="J47" i="1"/>
  <c r="H47" i="1"/>
  <c r="E47" i="1"/>
  <c r="J46" i="1"/>
  <c r="H46" i="1"/>
  <c r="E46" i="1"/>
  <c r="J45" i="1"/>
  <c r="H45" i="1"/>
  <c r="E45" i="1"/>
  <c r="J44" i="1"/>
  <c r="H44" i="1"/>
  <c r="E44" i="1"/>
  <c r="J43" i="1"/>
  <c r="H43" i="1"/>
  <c r="E43" i="1"/>
  <c r="J42" i="1"/>
  <c r="H42" i="1"/>
  <c r="E42" i="1"/>
  <c r="J41" i="1"/>
  <c r="H41" i="1"/>
  <c r="E41" i="1"/>
  <c r="J40" i="1"/>
  <c r="H40" i="1"/>
  <c r="E40" i="1"/>
  <c r="J39" i="1"/>
  <c r="H39" i="1"/>
  <c r="E39" i="1"/>
  <c r="J38" i="1"/>
  <c r="H38" i="1"/>
  <c r="E38" i="1"/>
  <c r="J37" i="1"/>
  <c r="H37" i="1"/>
  <c r="E37" i="1"/>
  <c r="J36" i="1"/>
  <c r="H36" i="1"/>
  <c r="E36" i="1"/>
  <c r="J35" i="1"/>
  <c r="J57" i="1" s="1"/>
  <c r="AG3" i="1" s="1"/>
  <c r="H35" i="1"/>
  <c r="E35" i="1"/>
  <c r="D29" i="1"/>
  <c r="D56" i="1" s="1"/>
  <c r="C57" i="17"/>
  <c r="B57" i="17"/>
  <c r="J56" i="17"/>
  <c r="H56" i="17"/>
  <c r="E56" i="17"/>
  <c r="J55" i="17"/>
  <c r="H55" i="17"/>
  <c r="E55" i="17"/>
  <c r="J54" i="17"/>
  <c r="H54" i="17"/>
  <c r="E54" i="17"/>
  <c r="J53" i="17"/>
  <c r="H53" i="17"/>
  <c r="E53" i="17"/>
  <c r="J52" i="17"/>
  <c r="H52" i="17"/>
  <c r="E52" i="17"/>
  <c r="J51" i="17"/>
  <c r="H51" i="17"/>
  <c r="E51" i="17"/>
  <c r="J50" i="17"/>
  <c r="H50" i="17"/>
  <c r="E50" i="17"/>
  <c r="J49" i="17"/>
  <c r="H49" i="17"/>
  <c r="E49" i="17"/>
  <c r="J48" i="17"/>
  <c r="H48" i="17"/>
  <c r="E48" i="17"/>
  <c r="J47" i="17"/>
  <c r="H47" i="17"/>
  <c r="E47" i="17"/>
  <c r="J46" i="17"/>
  <c r="H46" i="17"/>
  <c r="E46" i="17"/>
  <c r="J45" i="17"/>
  <c r="H45" i="17"/>
  <c r="E45" i="17"/>
  <c r="J44" i="17"/>
  <c r="H44" i="17"/>
  <c r="E44" i="17"/>
  <c r="J43" i="17"/>
  <c r="H43" i="17"/>
  <c r="E43" i="17"/>
  <c r="J42" i="17"/>
  <c r="H42" i="17"/>
  <c r="E42" i="17"/>
  <c r="J41" i="17"/>
  <c r="H41" i="17"/>
  <c r="E41" i="17"/>
  <c r="J40" i="17"/>
  <c r="H40" i="17"/>
  <c r="E40" i="17"/>
  <c r="J39" i="17"/>
  <c r="H39" i="17"/>
  <c r="E39" i="17"/>
  <c r="J38" i="17"/>
  <c r="H38" i="17"/>
  <c r="E38" i="17"/>
  <c r="J37" i="17"/>
  <c r="H37" i="17"/>
  <c r="E37" i="17"/>
  <c r="J36" i="17"/>
  <c r="H36" i="17"/>
  <c r="E36" i="17"/>
  <c r="J35" i="17"/>
  <c r="J57" i="17" s="1"/>
  <c r="AG3" i="17" s="1"/>
  <c r="H35" i="17"/>
  <c r="E35" i="17"/>
  <c r="D29" i="17"/>
  <c r="D56" i="17" s="1"/>
  <c r="C57" i="16"/>
  <c r="B57" i="16"/>
  <c r="J56" i="16"/>
  <c r="H56" i="16"/>
  <c r="E56" i="16"/>
  <c r="J55" i="16"/>
  <c r="H55" i="16"/>
  <c r="E55" i="16"/>
  <c r="J54" i="16"/>
  <c r="H54" i="16"/>
  <c r="E54" i="16"/>
  <c r="J53" i="16"/>
  <c r="H53" i="16"/>
  <c r="E53" i="16"/>
  <c r="J52" i="16"/>
  <c r="H52" i="16"/>
  <c r="E52" i="16"/>
  <c r="J51" i="16"/>
  <c r="H51" i="16"/>
  <c r="E51" i="16"/>
  <c r="J50" i="16"/>
  <c r="H50" i="16"/>
  <c r="E50" i="16"/>
  <c r="J49" i="16"/>
  <c r="H49" i="16"/>
  <c r="E49" i="16"/>
  <c r="J48" i="16"/>
  <c r="H48" i="16"/>
  <c r="E48" i="16"/>
  <c r="J47" i="16"/>
  <c r="H47" i="16"/>
  <c r="E47" i="16"/>
  <c r="J46" i="16"/>
  <c r="H46" i="16"/>
  <c r="E46" i="16"/>
  <c r="J45" i="16"/>
  <c r="H45" i="16"/>
  <c r="E45" i="16"/>
  <c r="J44" i="16"/>
  <c r="H44" i="16"/>
  <c r="E44" i="16"/>
  <c r="J43" i="16"/>
  <c r="H43" i="16"/>
  <c r="E43" i="16"/>
  <c r="J42" i="16"/>
  <c r="H42" i="16"/>
  <c r="E42" i="16"/>
  <c r="J41" i="16"/>
  <c r="H41" i="16"/>
  <c r="E41" i="16"/>
  <c r="J40" i="16"/>
  <c r="H40" i="16"/>
  <c r="E40" i="16"/>
  <c r="J39" i="16"/>
  <c r="H39" i="16"/>
  <c r="E39" i="16"/>
  <c r="J38" i="16"/>
  <c r="H38" i="16"/>
  <c r="E38" i="16"/>
  <c r="J37" i="16"/>
  <c r="H37" i="16"/>
  <c r="E37" i="16"/>
  <c r="J36" i="16"/>
  <c r="H36" i="16"/>
  <c r="E36" i="16"/>
  <c r="J35" i="16"/>
  <c r="J57" i="16" s="1"/>
  <c r="AG3" i="16" s="1"/>
  <c r="H35" i="16"/>
  <c r="E35" i="16"/>
  <c r="D29" i="16"/>
  <c r="D56" i="16" s="1"/>
  <c r="C57" i="15"/>
  <c r="B57" i="15"/>
  <c r="J56" i="15"/>
  <c r="H56" i="15"/>
  <c r="E56" i="15"/>
  <c r="J55" i="15"/>
  <c r="H55" i="15"/>
  <c r="E55" i="15"/>
  <c r="J54" i="15"/>
  <c r="H54" i="15"/>
  <c r="E54" i="15"/>
  <c r="J53" i="15"/>
  <c r="H53" i="15"/>
  <c r="E53" i="15"/>
  <c r="J52" i="15"/>
  <c r="H52" i="15"/>
  <c r="E52" i="15"/>
  <c r="J51" i="15"/>
  <c r="H51" i="15"/>
  <c r="E51" i="15"/>
  <c r="J50" i="15"/>
  <c r="H50" i="15"/>
  <c r="E50" i="15"/>
  <c r="J49" i="15"/>
  <c r="H49" i="15"/>
  <c r="E49" i="15"/>
  <c r="J48" i="15"/>
  <c r="H48" i="15"/>
  <c r="E48" i="15"/>
  <c r="J47" i="15"/>
  <c r="H47" i="15"/>
  <c r="E47" i="15"/>
  <c r="J46" i="15"/>
  <c r="H46" i="15"/>
  <c r="E46" i="15"/>
  <c r="J45" i="15"/>
  <c r="H45" i="15"/>
  <c r="E45" i="15"/>
  <c r="J44" i="15"/>
  <c r="H44" i="15"/>
  <c r="E44" i="15"/>
  <c r="J43" i="15"/>
  <c r="H43" i="15"/>
  <c r="E43" i="15"/>
  <c r="J42" i="15"/>
  <c r="H42" i="15"/>
  <c r="E42" i="15"/>
  <c r="J41" i="15"/>
  <c r="H41" i="15"/>
  <c r="E41" i="15"/>
  <c r="J40" i="15"/>
  <c r="H40" i="15"/>
  <c r="E40" i="15"/>
  <c r="J39" i="15"/>
  <c r="H39" i="15"/>
  <c r="E39" i="15"/>
  <c r="J38" i="15"/>
  <c r="H38" i="15"/>
  <c r="E38" i="15"/>
  <c r="J37" i="15"/>
  <c r="H37" i="15"/>
  <c r="E37" i="15"/>
  <c r="J36" i="15"/>
  <c r="H36" i="15"/>
  <c r="E36" i="15"/>
  <c r="J35" i="15"/>
  <c r="J57" i="15" s="1"/>
  <c r="AG3" i="15" s="1"/>
  <c r="H35" i="15"/>
  <c r="E35" i="15"/>
  <c r="D29" i="15"/>
  <c r="D56" i="15" s="1"/>
  <c r="H35" i="14"/>
  <c r="H36" i="14"/>
  <c r="E35" i="14"/>
  <c r="E36" i="14"/>
  <c r="D35" i="13" l="1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B58" i="13" l="1"/>
  <c r="J58" i="13" s="1"/>
  <c r="B58" i="12"/>
  <c r="J58" i="12" s="1"/>
  <c r="B58" i="11"/>
  <c r="J58" i="11" s="1"/>
  <c r="B58" i="10"/>
  <c r="J58" i="10" s="1"/>
  <c r="B58" i="5"/>
  <c r="J58" i="5" s="1"/>
  <c r="B58" i="4"/>
  <c r="J58" i="4" s="1"/>
  <c r="B58" i="3"/>
  <c r="J58" i="3" s="1"/>
  <c r="B58" i="1"/>
  <c r="J58" i="1" s="1"/>
  <c r="B58" i="17"/>
  <c r="J58" i="17" s="1"/>
  <c r="B58" i="16"/>
  <c r="J58" i="16" s="1"/>
  <c r="B58" i="15"/>
  <c r="J58" i="15" s="1"/>
  <c r="H41" i="14" l="1"/>
  <c r="E41" i="14"/>
  <c r="J41" i="14" s="1"/>
  <c r="E42" i="14"/>
  <c r="H42" i="14"/>
  <c r="H47" i="14"/>
  <c r="E47" i="14"/>
  <c r="J47" i="14" s="1"/>
  <c r="H51" i="14"/>
  <c r="E51" i="14"/>
  <c r="J42" i="14" l="1"/>
  <c r="J51" i="14"/>
  <c r="H46" i="14"/>
  <c r="E46" i="14"/>
  <c r="J46" i="14" s="1"/>
  <c r="H50" i="14"/>
  <c r="E50" i="14"/>
  <c r="H39" i="14"/>
  <c r="E39" i="14"/>
  <c r="J39" i="14" s="1"/>
  <c r="J50" i="14" l="1"/>
  <c r="H40" i="14"/>
  <c r="E40" i="14"/>
  <c r="J40" i="14" s="1"/>
  <c r="H37" i="14"/>
  <c r="E37" i="14"/>
  <c r="E38" i="14"/>
  <c r="H38" i="14"/>
  <c r="E43" i="14"/>
  <c r="H43" i="14"/>
  <c r="E44" i="14"/>
  <c r="H44" i="14"/>
  <c r="J44" i="14" l="1"/>
  <c r="J38" i="14"/>
  <c r="J43" i="14"/>
  <c r="J37" i="14"/>
  <c r="J36" i="14"/>
  <c r="D4" i="18" l="1"/>
  <c r="D16" i="18" l="1"/>
  <c r="E16" i="18" s="1"/>
  <c r="B16" i="18"/>
  <c r="C16" i="18" s="1"/>
  <c r="D15" i="18"/>
  <c r="E15" i="18" s="1"/>
  <c r="B15" i="18"/>
  <c r="C15" i="18" s="1"/>
  <c r="D14" i="18"/>
  <c r="E14" i="18" s="1"/>
  <c r="B14" i="18"/>
  <c r="C14" i="18" s="1"/>
  <c r="D13" i="18"/>
  <c r="E13" i="18" s="1"/>
  <c r="B13" i="18"/>
  <c r="C13" i="18" s="1"/>
  <c r="B11" i="18"/>
  <c r="C11" i="18" s="1"/>
  <c r="D11" i="18"/>
  <c r="E11" i="18" s="1"/>
  <c r="D12" i="18"/>
  <c r="E12" i="18" s="1"/>
  <c r="B12" i="18"/>
  <c r="C12" i="18" s="1"/>
  <c r="D10" i="18"/>
  <c r="E10" i="18" s="1"/>
  <c r="B10" i="18"/>
  <c r="C10" i="18" s="1"/>
  <c r="D9" i="18"/>
  <c r="E9" i="18" s="1"/>
  <c r="B9" i="18"/>
  <c r="C9" i="18" s="1"/>
  <c r="D8" i="18"/>
  <c r="E8" i="18" s="1"/>
  <c r="B8" i="18"/>
  <c r="C8" i="18" s="1"/>
  <c r="D7" i="18"/>
  <c r="E7" i="18" s="1"/>
  <c r="D6" i="18"/>
  <c r="E6" i="18" s="1"/>
  <c r="C57" i="14"/>
  <c r="D5" i="18" s="1"/>
  <c r="E5" i="18" s="1"/>
  <c r="B57" i="14"/>
  <c r="J56" i="14"/>
  <c r="H56" i="14"/>
  <c r="E56" i="14"/>
  <c r="J55" i="14"/>
  <c r="H55" i="14"/>
  <c r="E55" i="14"/>
  <c r="H54" i="14"/>
  <c r="E54" i="14"/>
  <c r="J54" i="14" s="1"/>
  <c r="H53" i="14"/>
  <c r="J53" i="14" s="1"/>
  <c r="E53" i="14"/>
  <c r="H52" i="14"/>
  <c r="E52" i="14"/>
  <c r="J52" i="14" s="1"/>
  <c r="H49" i="14"/>
  <c r="E49" i="14"/>
  <c r="J49" i="14" s="1"/>
  <c r="H48" i="14"/>
  <c r="E48" i="14"/>
  <c r="J48" i="14" s="1"/>
  <c r="H45" i="14"/>
  <c r="E45" i="14"/>
  <c r="J45" i="14" s="1"/>
  <c r="J35" i="14"/>
  <c r="E18" i="18" l="1"/>
  <c r="B7" i="18"/>
  <c r="C7" i="18" s="1"/>
  <c r="B6" i="18"/>
  <c r="C6" i="18" s="1"/>
  <c r="B5" i="18"/>
  <c r="C5" i="18" s="1"/>
  <c r="D18" i="18"/>
  <c r="J57" i="14"/>
  <c r="AG3" i="14" s="1"/>
  <c r="C18" i="18" l="1"/>
  <c r="B18" i="18"/>
  <c r="B4" i="2" l="1"/>
  <c r="B3" i="2"/>
  <c r="B15" i="2"/>
  <c r="B16" i="2"/>
  <c r="B13" i="2"/>
  <c r="B14" i="2"/>
  <c r="B12" i="2"/>
  <c r="B7" i="2"/>
  <c r="B8" i="2"/>
  <c r="B6" i="2"/>
  <c r="B5" i="2"/>
  <c r="D4" i="2"/>
  <c r="D5" i="2"/>
  <c r="D3" i="2"/>
  <c r="D29" i="14" l="1"/>
  <c r="B17" i="2"/>
  <c r="B18" i="2"/>
  <c r="D42" i="14" l="1"/>
  <c r="D41" i="14"/>
  <c r="D51" i="14"/>
  <c r="D47" i="14"/>
  <c r="D50" i="14"/>
  <c r="D46" i="14"/>
  <c r="D40" i="14"/>
  <c r="D39" i="14"/>
  <c r="D36" i="14"/>
  <c r="D37" i="14"/>
  <c r="D38" i="14"/>
  <c r="D44" i="14"/>
  <c r="D43" i="14"/>
  <c r="D56" i="14"/>
  <c r="D35" i="14"/>
  <c r="D54" i="14"/>
  <c r="D45" i="14"/>
  <c r="D55" i="14"/>
  <c r="D48" i="14"/>
  <c r="D52" i="14"/>
  <c r="D49" i="14"/>
  <c r="D53" i="14"/>
  <c r="B58" i="14" l="1"/>
  <c r="J58" i="14" s="1"/>
  <c r="C20" i="18" l="1"/>
  <c r="E22" i="18" l="1"/>
  <c r="D20" i="18"/>
</calcChain>
</file>

<file path=xl/sharedStrings.xml><?xml version="1.0" encoding="utf-8"?>
<sst xmlns="http://schemas.openxmlformats.org/spreadsheetml/2006/main" count="752" uniqueCount="110">
  <si>
    <t>Datum</t>
  </si>
  <si>
    <t>km-Erstattung</t>
  </si>
  <si>
    <t>Mitnahmeentschädigung</t>
  </si>
  <si>
    <t>bei Erstattung je km</t>
  </si>
  <si>
    <t>Zwischen- summe</t>
  </si>
  <si>
    <t>Fahrrad</t>
  </si>
  <si>
    <t>PKW</t>
  </si>
  <si>
    <t>Anzahl</t>
  </si>
  <si>
    <t xml:space="preserve"> (u.a. Park-, Fährgebühren)      </t>
  </si>
  <si>
    <t xml:space="preserve">  Bitte Belege beifügen</t>
  </si>
  <si>
    <t xml:space="preserve">      Abrechnung der Wegstreckenentschädigung </t>
  </si>
  <si>
    <t>Anschrift</t>
  </si>
  <si>
    <t>Name</t>
  </si>
  <si>
    <t>Konto</t>
  </si>
  <si>
    <t>Gesamtsumme</t>
  </si>
  <si>
    <t xml:space="preserve">Gesamt </t>
  </si>
  <si>
    <t>gefahrene km</t>
  </si>
  <si>
    <t>GKZ</t>
  </si>
  <si>
    <t>Ko.Tr.</t>
  </si>
  <si>
    <t>HHJahr</t>
  </si>
  <si>
    <t>Betrag</t>
  </si>
  <si>
    <t>BA</t>
  </si>
  <si>
    <t>Sachkonto - Nummer</t>
  </si>
  <si>
    <t>Art</t>
  </si>
  <si>
    <t>Debitor / Kreditor / Bank</t>
  </si>
  <si>
    <t>AA</t>
  </si>
  <si>
    <t>Buch.-    text</t>
  </si>
  <si>
    <t>Belegnummer</t>
  </si>
  <si>
    <t>Buchungsdatum</t>
  </si>
  <si>
    <t>Festgestellt</t>
  </si>
  <si>
    <t>(Name, Datum)</t>
  </si>
  <si>
    <t>Investitionsnummer</t>
  </si>
  <si>
    <t>Unterschrift Anordnungsberechtigte/r</t>
  </si>
  <si>
    <t xml:space="preserve">Mitfahrer </t>
  </si>
  <si>
    <t>km</t>
  </si>
  <si>
    <t xml:space="preserve">Nebenkosten        </t>
  </si>
  <si>
    <t>Unterschrift:</t>
  </si>
  <si>
    <t>(Die Richtigkeit der Angaben wird bestätigt)</t>
  </si>
  <si>
    <t>Erstellt am:</t>
  </si>
  <si>
    <t>--nicht bekannt--</t>
  </si>
  <si>
    <t>Kraftstoff auswählen</t>
  </si>
  <si>
    <t xml:space="preserve">Quelle: </t>
  </si>
  <si>
    <t>Forschungsstätte der Evangelischen Studiengemeinschaft; Die Emissionswerte und Umrechnungs-Faktoren sind entnommen aus:
Katherina Schächtele, Hans Härtle, „Die CO2-Bilanz des Bürgers“, UBA, 2007, S. 112, (www.umweltbundesamt.de/uba-info-medien/dateien/3327.html)
Mit der Verwendung von Kennwerten und Faktoren des Umweltbundesamtes, wie sie auch zahlreichen CO2-Rechnern im Internet zugrunde liegen, soll auf Empfehlung der EKD ein einheitlicher Standard gewährleistet werden.</t>
  </si>
  <si>
    <t>Pkw (Benzin, klein)</t>
  </si>
  <si>
    <t>Pkw (Benzin, mittel)</t>
  </si>
  <si>
    <t>Pkw (Diesel, groß)</t>
  </si>
  <si>
    <t>Pkw (Diesel, klein)</t>
  </si>
  <si>
    <t>Pkw (Diesel, mittel)</t>
  </si>
  <si>
    <t>Pkw (Erdgas, allgemein)</t>
  </si>
  <si>
    <t>Pkw (Benzin, groß)</t>
  </si>
  <si>
    <t xml:space="preserve">Einheit </t>
  </si>
  <si>
    <t>Pkw (Flussiggas, allgemein)</t>
  </si>
  <si>
    <t xml:space="preserve">kg/P*km </t>
  </si>
  <si>
    <t>Fahrkostenerstattung</t>
  </si>
  <si>
    <t>Klima-Kompensation</t>
  </si>
  <si>
    <t xml:space="preserve">CO2 Äquivalent-Faktor** </t>
  </si>
  <si>
    <t xml:space="preserve">** </t>
  </si>
  <si>
    <t>*</t>
  </si>
  <si>
    <t>Klima-Kollekete (Stand: 23.01.2017)</t>
  </si>
  <si>
    <t>kg/100km</t>
  </si>
  <si>
    <t>l/100km</t>
  </si>
  <si>
    <t>Pkw (Erdgas, klein)</t>
  </si>
  <si>
    <t>Pkw (Erdgas, mittel)</t>
  </si>
  <si>
    <t>Pkw (Erdgas, groß)</t>
  </si>
  <si>
    <t>Brennwert [kWh/l]</t>
  </si>
  <si>
    <t>Heizwert [kWh/kg]</t>
  </si>
  <si>
    <t>Pkw (Autogas LPG, klein)</t>
  </si>
  <si>
    <t>Pkw (Autogas LPG, mittel)</t>
  </si>
  <si>
    <t>Pkw (Autogas LPG, groß)</t>
  </si>
  <si>
    <t>Kohlendioxidemissionen bei Verbrennung</t>
  </si>
  <si>
    <t>Leichtbau-Elektro-PKW (konv. Strom)</t>
  </si>
  <si>
    <t>Leichtbau-Elektro-PKW (Ökostrom)</t>
  </si>
  <si>
    <t>Elektro-PKW (Ökostrom)</t>
  </si>
  <si>
    <t>Elektro-PKW (konv. Strom)</t>
  </si>
  <si>
    <t>kwh/100km</t>
  </si>
  <si>
    <t xml:space="preserve">Vergleichswerte </t>
  </si>
  <si>
    <t xml:space="preserve">Aktualisierungen und fachliche Informationen bei den Klimaschutzmanangern der Ev.-luth. Landeskirche Hannovers unter: </t>
  </si>
  <si>
    <t>Email</t>
  </si>
  <si>
    <t xml:space="preserve">klimaschutz@kirchliche-dienste.de </t>
  </si>
  <si>
    <t>Telefon:</t>
  </si>
  <si>
    <t>Web</t>
  </si>
  <si>
    <t xml:space="preserve">www.kirche-umwelt.de </t>
  </si>
  <si>
    <t>0511-1241490</t>
  </si>
  <si>
    <r>
      <t>g</t>
    </r>
    <r>
      <rPr>
        <sz val="5"/>
        <color rgb="FF000000"/>
        <rFont val="Arial"/>
        <family val="2"/>
      </rPr>
      <t>(CO2)</t>
    </r>
    <r>
      <rPr>
        <sz val="11"/>
        <color rgb="FF000000"/>
        <rFont val="Arial"/>
        <family val="2"/>
      </rPr>
      <t>/km</t>
    </r>
    <r>
      <rPr>
        <sz val="10"/>
        <rFont val="Arial"/>
        <family val="2"/>
      </rPr>
      <t xml:space="preserve"> </t>
    </r>
  </si>
  <si>
    <t xml:space="preserve">CO2 Äquivalent-Faktor </t>
  </si>
  <si>
    <t>Sachlich richtig und zur Auszahlung angeordnet</t>
  </si>
  <si>
    <t xml:space="preserve">Durchschnitts-verbrauch </t>
  </si>
  <si>
    <t>Summe der dienstlich gefahrenen Kilometer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</si>
  <si>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</si>
  <si>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</si>
  <si>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</si>
  <si>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</si>
  <si>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</si>
  <si>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</si>
  <si>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</si>
  <si>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</si>
  <si>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</si>
  <si>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</si>
  <si>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</si>
  <si>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</si>
  <si>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</t>
  </si>
  <si>
    <t>Summe CO²-Ausstoß</t>
  </si>
  <si>
    <t>Fahrtkosten-entschädigung</t>
  </si>
  <si>
    <t>Wichtig - pro Kirchengemeinde ein Formular verwenden. Vor Einreichung im Kirchenamt sachliche Richtigkeit und Auszahlung anordnen lassen.</t>
  </si>
  <si>
    <t>Leer, am</t>
  </si>
  <si>
    <t>Kostenstelle</t>
  </si>
  <si>
    <r>
      <rPr>
        <sz val="11"/>
        <rFont val="Calibri"/>
        <family val="2"/>
        <scheme val="minor"/>
      </rPr>
      <t xml:space="preserve">Ziel und Zweck der Reise </t>
    </r>
    <r>
      <rPr>
        <b/>
        <sz val="11"/>
        <rFont val="Calibri"/>
        <family val="2"/>
        <scheme val="minor"/>
      </rPr>
      <t xml:space="preserve">      /</t>
    </r>
    <r>
      <rPr>
        <sz val="11"/>
        <rFont val="Calibri"/>
        <family val="2"/>
        <scheme val="minor"/>
      </rPr>
      <t xml:space="preserve"> (für: KG , KK , Einr.)  </t>
    </r>
  </si>
  <si>
    <t>Jahr</t>
  </si>
  <si>
    <t>Fahrtkosten Monat</t>
  </si>
  <si>
    <r>
      <t xml:space="preserve">Der Anspruch auf Reisekostenvergütung erlischt, wenn sie nicht innerhalb der Auschlussfrist von </t>
    </r>
    <r>
      <rPr>
        <b/>
        <u/>
        <sz val="10"/>
        <rFont val="Calibri"/>
        <family val="2"/>
        <scheme val="minor"/>
      </rPr>
      <t>sechs Monaten</t>
    </r>
    <r>
      <rPr>
        <b/>
        <sz val="10"/>
        <rFont val="Calibri"/>
        <family val="2"/>
        <scheme val="minor"/>
      </rPr>
      <t xml:space="preserve"> schriftlich oder elektronisch eingereicht werden gemäß § 3 Abs. 2 S. 1 BRKG.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</si>
</sst>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_ \€_-;\-* #,##0.00_ \€_-;_-* &quot;-&quot;??_ \€_-;_-@_-"/>
    <numFmt numFmtId="166" formatCode="_-* #,##0.00_ \€\ \ _-;\-* #,##0.00_ \€\ \ _-;_-* &quot;-&quot;??_ \€_-;_-@_-"/>
    <numFmt numFmtId="167" formatCode="dd/mm/yy"/>
    <numFmt numFmtId="168" formatCode="General\ &quot;kgCO2/P*km&quot;"/>
    <numFmt numFmtId="169" formatCode="0\ &quot;km&quot;"/>
    <numFmt numFmtId="170" formatCode="0.00000\ &quot;Tonnen CO2&quot;"/>
    <numFmt numFmtId="171" formatCode="General\ &quot;kg(CO2)/kWh&quot;"/>
    <numFmt numFmtId="172" formatCode="_-* #,##0.0000\ _€_-;\-* #,##0.0000\ _€_-;_-* &quot;-&quot;??\ _€_-;_-@_-"/>
    <numFmt numFmtId="173" formatCode="d/m/yy;@"/>
    <numFmt numFmtId="174" formatCode="0.0"/>
    <numFmt numFmtId="175" formatCode="General\ &quot;kg(CO2)/km&quot;"/>
    <numFmt numFmtId="176" formatCode="mmmm\ yyyy"/>
    <numFmt numFmtId="177" formatCode="#,##0_ ;[Red]\-#,##0\ "/>
    <numFmt numFmtId="178" formatCode="yyyy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10"/>
      <name val="Arial"/>
      <family val="2"/>
    </font>
    <font>
      <b/>
      <sz val="8"/>
      <color rgb="FF3F3F76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5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 style="thin">
        <color rgb="FF7F7F7F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2" borderId="52" applyNumberFormat="0" applyAlignment="0" applyProtection="0"/>
    <xf numFmtId="0" fontId="6" fillId="0" borderId="0" applyNumberFormat="0" applyFill="0" applyBorder="0" applyAlignment="0" applyProtection="0"/>
    <xf numFmtId="44" fontId="31" fillId="0" borderId="0" applyFont="0" applyFill="0" applyBorder="0" applyAlignment="0" applyProtection="0"/>
  </cellStyleXfs>
  <cellXfs count="318">
    <xf numFmtId="0" fontId="0" fillId="0" borderId="0" xfId="0"/>
    <xf numFmtId="0" fontId="5" fillId="2" borderId="52" xfId="2" applyFont="1" applyAlignment="1" applyProtection="1">
      <alignment horizontal="center" vertical="center" wrapText="1"/>
    </xf>
    <xf numFmtId="0" fontId="4" fillId="0" borderId="20" xfId="0" applyFont="1" applyBorder="1"/>
    <xf numFmtId="0" fontId="1" fillId="0" borderId="20" xfId="0" applyFont="1" applyBorder="1" applyAlignment="1">
      <alignment wrapText="1"/>
    </xf>
    <xf numFmtId="0" fontId="1" fillId="0" borderId="20" xfId="0" applyFont="1" applyBorder="1"/>
    <xf numFmtId="0" fontId="0" fillId="0" borderId="20" xfId="0" applyBorder="1"/>
    <xf numFmtId="0" fontId="1" fillId="0" borderId="18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49" fontId="1" fillId="0" borderId="20" xfId="0" applyNumberFormat="1" applyFont="1" applyBorder="1"/>
    <xf numFmtId="0" fontId="1" fillId="0" borderId="56" xfId="0" applyFont="1" applyBorder="1" applyAlignment="1">
      <alignment wrapText="1"/>
    </xf>
    <xf numFmtId="0" fontId="1" fillId="0" borderId="56" xfId="0" applyFont="1" applyBorder="1"/>
    <xf numFmtId="0" fontId="0" fillId="0" borderId="56" xfId="0" applyBorder="1"/>
    <xf numFmtId="49" fontId="1" fillId="6" borderId="20" xfId="0" applyNumberFormat="1" applyFont="1" applyFill="1" applyBorder="1" applyAlignment="1">
      <alignment vertical="center" wrapText="1"/>
    </xf>
    <xf numFmtId="172" fontId="1" fillId="6" borderId="20" xfId="1" applyNumberFormat="1" applyFont="1" applyFill="1" applyBorder="1" applyAlignment="1" applyProtection="1">
      <alignment vertical="center" wrapText="1"/>
    </xf>
    <xf numFmtId="0" fontId="7" fillId="6" borderId="20" xfId="0" applyFont="1" applyFill="1" applyBorder="1"/>
    <xf numFmtId="0" fontId="1" fillId="6" borderId="20" xfId="0" applyFont="1" applyFill="1" applyBorder="1"/>
    <xf numFmtId="174" fontId="0" fillId="6" borderId="20" xfId="0" applyNumberFormat="1" applyFill="1" applyBorder="1"/>
    <xf numFmtId="175" fontId="1" fillId="6" borderId="20" xfId="0" applyNumberFormat="1" applyFont="1" applyFill="1" applyBorder="1"/>
    <xf numFmtId="0" fontId="0" fillId="6" borderId="20" xfId="0" applyFill="1" applyBorder="1"/>
    <xf numFmtId="49" fontId="1" fillId="4" borderId="20" xfId="0" applyNumberFormat="1" applyFont="1" applyFill="1" applyBorder="1" applyAlignment="1">
      <alignment vertical="center" wrapText="1"/>
    </xf>
    <xf numFmtId="172" fontId="1" fillId="4" borderId="20" xfId="1" applyNumberFormat="1" applyFont="1" applyFill="1" applyBorder="1" applyProtection="1"/>
    <xf numFmtId="0" fontId="7" fillId="4" borderId="20" xfId="0" applyFont="1" applyFill="1" applyBorder="1"/>
    <xf numFmtId="0" fontId="1" fillId="4" borderId="20" xfId="0" applyFont="1" applyFill="1" applyBorder="1"/>
    <xf numFmtId="0" fontId="0" fillId="4" borderId="20" xfId="0" applyFill="1" applyBorder="1"/>
    <xf numFmtId="175" fontId="1" fillId="4" borderId="20" xfId="0" applyNumberFormat="1" applyFont="1" applyFill="1" applyBorder="1"/>
    <xf numFmtId="49" fontId="1" fillId="3" borderId="20" xfId="0" applyNumberFormat="1" applyFont="1" applyFill="1" applyBorder="1" applyAlignment="1">
      <alignment vertical="center" wrapText="1"/>
    </xf>
    <xf numFmtId="172" fontId="1" fillId="3" borderId="20" xfId="1" applyNumberFormat="1" applyFont="1" applyFill="1" applyBorder="1" applyAlignment="1" applyProtection="1">
      <alignment vertical="center" wrapText="1"/>
    </xf>
    <xf numFmtId="0" fontId="7" fillId="3" borderId="20" xfId="0" applyFont="1" applyFill="1" applyBorder="1"/>
    <xf numFmtId="0" fontId="1" fillId="3" borderId="20" xfId="0" applyFont="1" applyFill="1" applyBorder="1"/>
    <xf numFmtId="174" fontId="0" fillId="3" borderId="20" xfId="0" applyNumberFormat="1" applyFill="1" applyBorder="1"/>
    <xf numFmtId="175" fontId="1" fillId="3" borderId="20" xfId="0" applyNumberFormat="1" applyFont="1" applyFill="1" applyBorder="1"/>
    <xf numFmtId="49" fontId="1" fillId="7" borderId="20" xfId="0" applyNumberFormat="1" applyFont="1" applyFill="1" applyBorder="1" applyAlignment="1">
      <alignment vertical="center" wrapText="1"/>
    </xf>
    <xf numFmtId="172" fontId="1" fillId="7" borderId="20" xfId="1" applyNumberFormat="1" applyFont="1" applyFill="1" applyBorder="1" applyAlignment="1" applyProtection="1">
      <alignment vertical="center" wrapText="1"/>
    </xf>
    <xf numFmtId="0" fontId="7" fillId="7" borderId="20" xfId="0" applyFont="1" applyFill="1" applyBorder="1"/>
    <xf numFmtId="0" fontId="1" fillId="7" borderId="20" xfId="0" applyFont="1" applyFill="1" applyBorder="1"/>
    <xf numFmtId="0" fontId="0" fillId="7" borderId="20" xfId="0" applyFill="1" applyBorder="1"/>
    <xf numFmtId="174" fontId="0" fillId="7" borderId="20" xfId="0" applyNumberFormat="1" applyFill="1" applyBorder="1"/>
    <xf numFmtId="175" fontId="0" fillId="7" borderId="20" xfId="0" applyNumberFormat="1" applyFill="1" applyBorder="1"/>
    <xf numFmtId="1" fontId="0" fillId="7" borderId="20" xfId="0" applyNumberFormat="1" applyFill="1" applyBorder="1"/>
    <xf numFmtId="49" fontId="1" fillId="5" borderId="20" xfId="0" applyNumberFormat="1" applyFont="1" applyFill="1" applyBorder="1" applyAlignment="1">
      <alignment vertical="center" wrapText="1"/>
    </xf>
    <xf numFmtId="172" fontId="0" fillId="5" borderId="20" xfId="1" applyNumberFormat="1" applyFont="1" applyFill="1" applyBorder="1" applyProtection="1"/>
    <xf numFmtId="0" fontId="7" fillId="5" borderId="20" xfId="0" applyFont="1" applyFill="1" applyBorder="1"/>
    <xf numFmtId="0" fontId="0" fillId="5" borderId="56" xfId="0" applyFill="1" applyBorder="1"/>
    <xf numFmtId="0" fontId="0" fillId="5" borderId="20" xfId="0" applyFill="1" applyBorder="1"/>
    <xf numFmtId="0" fontId="1" fillId="5" borderId="20" xfId="0" applyFont="1" applyFill="1" applyBorder="1"/>
    <xf numFmtId="171" fontId="1" fillId="5" borderId="20" xfId="0" applyNumberFormat="1" applyFont="1" applyFill="1" applyBorder="1"/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top" wrapText="1"/>
    </xf>
    <xf numFmtId="0" fontId="6" fillId="0" borderId="0" xfId="3" applyProtection="1"/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35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168" fontId="10" fillId="0" borderId="13" xfId="1" applyNumberFormat="1" applyFont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73" fontId="10" fillId="0" borderId="45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68" fontId="10" fillId="0" borderId="54" xfId="0" applyNumberFormat="1" applyFont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 applyProtection="1">
      <alignment horizontal="center" vertical="center"/>
      <protection locked="0"/>
    </xf>
    <xf numFmtId="165" fontId="10" fillId="0" borderId="17" xfId="0" applyNumberFormat="1" applyFont="1" applyBorder="1" applyAlignment="1" applyProtection="1">
      <alignment horizontal="center" vertical="center"/>
      <protection locked="0"/>
    </xf>
    <xf numFmtId="173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165" fontId="10" fillId="0" borderId="15" xfId="0" applyNumberFormat="1" applyFont="1" applyBorder="1" applyAlignment="1" applyProtection="1">
      <alignment horizontal="center" vertical="center"/>
      <protection locked="0"/>
    </xf>
    <xf numFmtId="173" fontId="10" fillId="0" borderId="47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65" fontId="10" fillId="0" borderId="5" xfId="0" applyNumberFormat="1" applyFont="1" applyBorder="1" applyAlignment="1">
      <alignment horizontal="center" vertical="center"/>
    </xf>
    <xf numFmtId="165" fontId="10" fillId="0" borderId="28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169" fontId="26" fillId="0" borderId="11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right" vertical="center"/>
    </xf>
    <xf numFmtId="0" fontId="18" fillId="0" borderId="0" xfId="0" applyFont="1"/>
    <xf numFmtId="0" fontId="10" fillId="0" borderId="0" xfId="0" applyFont="1" applyAlignment="1" applyProtection="1">
      <alignment horizontal="center" vertical="center"/>
      <protection locked="0"/>
    </xf>
    <xf numFmtId="1" fontId="25" fillId="0" borderId="0" xfId="0" applyNumberFormat="1" applyFont="1" applyAlignment="1">
      <alignment horizontal="center" vertical="center"/>
    </xf>
    <xf numFmtId="165" fontId="27" fillId="0" borderId="0" xfId="3" applyNumberFormat="1" applyFont="1" applyBorder="1" applyAlignment="1">
      <alignment horizontal="right" vertical="center"/>
    </xf>
    <xf numFmtId="0" fontId="10" fillId="0" borderId="0" xfId="0" applyFont="1"/>
    <xf numFmtId="165" fontId="10" fillId="0" borderId="0" xfId="0" applyNumberFormat="1" applyFont="1" applyAlignment="1">
      <alignment horizontal="right"/>
    </xf>
    <xf numFmtId="0" fontId="10" fillId="0" borderId="57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1" fontId="24" fillId="0" borderId="0" xfId="0" applyNumberFormat="1" applyFont="1" applyAlignment="1">
      <alignment horizontal="center" vertical="center"/>
    </xf>
    <xf numFmtId="0" fontId="24" fillId="8" borderId="0" xfId="0" applyFont="1" applyFill="1" applyAlignment="1">
      <alignment horizontal="left" vertical="center"/>
    </xf>
    <xf numFmtId="1" fontId="24" fillId="8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20" fillId="8" borderId="0" xfId="0" applyFont="1" applyFill="1" applyAlignment="1">
      <alignment horizontal="left" vertical="center"/>
    </xf>
    <xf numFmtId="0" fontId="20" fillId="8" borderId="0" xfId="0" applyFont="1" applyFill="1" applyAlignment="1">
      <alignment horizontal="center" vertical="center"/>
    </xf>
    <xf numFmtId="168" fontId="20" fillId="8" borderId="0" xfId="0" applyNumberFormat="1" applyFont="1" applyFill="1" applyAlignment="1">
      <alignment horizontal="center" vertical="center"/>
    </xf>
    <xf numFmtId="8" fontId="20" fillId="8" borderId="0" xfId="0" applyNumberFormat="1" applyFont="1" applyFill="1" applyAlignment="1">
      <alignment horizontal="center" vertical="center"/>
    </xf>
    <xf numFmtId="177" fontId="24" fillId="0" borderId="0" xfId="0" applyNumberFormat="1" applyFont="1" applyAlignment="1">
      <alignment horizontal="center" vertical="center"/>
    </xf>
    <xf numFmtId="177" fontId="24" fillId="8" borderId="0" xfId="0" applyNumberFormat="1" applyFont="1" applyFill="1" applyAlignment="1">
      <alignment horizontal="center" vertical="center"/>
    </xf>
    <xf numFmtId="178" fontId="17" fillId="8" borderId="20" xfId="0" applyNumberFormat="1" applyFont="1" applyFill="1" applyBorder="1" applyAlignment="1">
      <alignment horizontal="left" vertical="center"/>
    </xf>
    <xf numFmtId="168" fontId="20" fillId="0" borderId="0" xfId="0" applyNumberFormat="1" applyFont="1" applyAlignment="1">
      <alignment horizontal="center" vertical="center"/>
    </xf>
    <xf numFmtId="0" fontId="29" fillId="8" borderId="20" xfId="0" applyFont="1" applyFill="1" applyBorder="1" applyAlignment="1">
      <alignment horizontal="left" vertical="center"/>
    </xf>
    <xf numFmtId="44" fontId="17" fillId="9" borderId="0" xfId="4" applyFont="1" applyFill="1" applyBorder="1" applyAlignment="1">
      <alignment horizontal="center" vertical="center"/>
    </xf>
    <xf numFmtId="8" fontId="17" fillId="9" borderId="0" xfId="0" applyNumberFormat="1" applyFont="1" applyFill="1" applyAlignment="1">
      <alignment horizontal="right" vertical="center"/>
    </xf>
    <xf numFmtId="0" fontId="24" fillId="5" borderId="20" xfId="0" applyFont="1" applyFill="1" applyBorder="1" applyAlignment="1">
      <alignment horizontal="right" vertical="center" wrapText="1"/>
    </xf>
    <xf numFmtId="44" fontId="24" fillId="5" borderId="20" xfId="4" applyFont="1" applyFill="1" applyBorder="1" applyAlignment="1">
      <alignment horizontal="center" vertical="center"/>
    </xf>
    <xf numFmtId="1" fontId="24" fillId="5" borderId="20" xfId="0" applyNumberFormat="1" applyFont="1" applyFill="1" applyBorder="1" applyAlignment="1">
      <alignment horizontal="center" vertical="center"/>
    </xf>
    <xf numFmtId="0" fontId="24" fillId="10" borderId="20" xfId="0" applyFont="1" applyFill="1" applyBorder="1" applyAlignment="1">
      <alignment horizontal="center" vertical="center"/>
    </xf>
    <xf numFmtId="0" fontId="24" fillId="10" borderId="20" xfId="0" applyFont="1" applyFill="1" applyBorder="1" applyAlignment="1">
      <alignment horizontal="right" vertical="center" wrapText="1"/>
    </xf>
    <xf numFmtId="44" fontId="24" fillId="10" borderId="20" xfId="4" applyFont="1" applyFill="1" applyBorder="1" applyAlignment="1">
      <alignment horizontal="center" vertical="center"/>
    </xf>
    <xf numFmtId="177" fontId="24" fillId="10" borderId="20" xfId="0" applyNumberFormat="1" applyFont="1" applyFill="1" applyBorder="1" applyAlignment="1">
      <alignment horizontal="center" vertical="center"/>
    </xf>
    <xf numFmtId="44" fontId="24" fillId="7" borderId="20" xfId="4" applyFont="1" applyFill="1" applyBorder="1" applyAlignment="1">
      <alignment horizontal="center" vertical="center"/>
    </xf>
    <xf numFmtId="0" fontId="30" fillId="7" borderId="20" xfId="2" applyFont="1" applyFill="1" applyBorder="1" applyAlignment="1" applyProtection="1">
      <alignment horizontal="center" vertical="center" wrapText="1"/>
    </xf>
    <xf numFmtId="166" fontId="10" fillId="0" borderId="13" xfId="0" applyNumberFormat="1" applyFont="1" applyBorder="1" applyAlignment="1">
      <alignment vertical="center"/>
    </xf>
    <xf numFmtId="166" fontId="10" fillId="0" borderId="26" xfId="0" applyNumberFormat="1" applyFont="1" applyBorder="1" applyAlignment="1">
      <alignment vertical="center"/>
    </xf>
    <xf numFmtId="0" fontId="10" fillId="0" borderId="12" xfId="0" applyFont="1" applyBorder="1" applyAlignment="1">
      <alignment horizontal="center" vertical="top"/>
    </xf>
    <xf numFmtId="165" fontId="10" fillId="0" borderId="4" xfId="0" applyNumberFormat="1" applyFont="1" applyBorder="1" applyAlignment="1">
      <alignment horizontal="center" vertical="center"/>
    </xf>
    <xf numFmtId="0" fontId="28" fillId="0" borderId="0" xfId="0" applyFont="1" applyAlignment="1" applyProtection="1">
      <alignment vertical="center"/>
      <protection locked="0"/>
    </xf>
    <xf numFmtId="0" fontId="28" fillId="0" borderId="22" xfId="0" applyFont="1" applyBorder="1" applyAlignment="1" applyProtection="1">
      <alignment vertical="center"/>
      <protection locked="0"/>
    </xf>
    <xf numFmtId="0" fontId="12" fillId="12" borderId="29" xfId="0" applyFont="1" applyFill="1" applyBorder="1" applyAlignment="1">
      <alignment vertical="center"/>
    </xf>
    <xf numFmtId="0" fontId="12" fillId="12" borderId="30" xfId="0" applyFont="1" applyFill="1" applyBorder="1" applyAlignment="1">
      <alignment vertical="center"/>
    </xf>
    <xf numFmtId="0" fontId="12" fillId="12" borderId="31" xfId="0" applyFont="1" applyFill="1" applyBorder="1" applyAlignment="1">
      <alignment vertical="center"/>
    </xf>
    <xf numFmtId="0" fontId="14" fillId="12" borderId="32" xfId="0" applyFont="1" applyFill="1" applyBorder="1" applyAlignment="1">
      <alignment vertical="center"/>
    </xf>
    <xf numFmtId="0" fontId="14" fillId="12" borderId="0" xfId="0" applyFont="1" applyFill="1" applyAlignment="1">
      <alignment vertical="center"/>
    </xf>
    <xf numFmtId="0" fontId="14" fillId="12" borderId="21" xfId="0" applyFont="1" applyFill="1" applyBorder="1" applyAlignment="1">
      <alignment vertical="center"/>
    </xf>
    <xf numFmtId="0" fontId="12" fillId="12" borderId="0" xfId="0" applyFont="1" applyFill="1" applyAlignment="1">
      <alignment vertical="center"/>
    </xf>
    <xf numFmtId="0" fontId="12" fillId="12" borderId="23" xfId="0" applyFont="1" applyFill="1" applyBorder="1" applyAlignment="1">
      <alignment vertical="center"/>
    </xf>
    <xf numFmtId="0" fontId="12" fillId="12" borderId="21" xfId="0" applyFont="1" applyFill="1" applyBorder="1" applyAlignment="1">
      <alignment vertical="center"/>
    </xf>
    <xf numFmtId="0" fontId="12" fillId="12" borderId="34" xfId="0" applyFont="1" applyFill="1" applyBorder="1" applyAlignment="1">
      <alignment vertical="center"/>
    </xf>
    <xf numFmtId="0" fontId="12" fillId="12" borderId="22" xfId="0" applyFont="1" applyFill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5" borderId="20" xfId="0" applyFont="1" applyFill="1" applyBorder="1" applyAlignment="1">
      <alignment horizontal="center" vertical="center"/>
    </xf>
    <xf numFmtId="0" fontId="32" fillId="11" borderId="25" xfId="0" applyFont="1" applyFill="1" applyBorder="1" applyAlignment="1">
      <alignment horizontal="center" vertical="center"/>
    </xf>
    <xf numFmtId="0" fontId="32" fillId="11" borderId="24" xfId="0" applyFont="1" applyFill="1" applyBorder="1" applyAlignment="1">
      <alignment horizontal="center" vertical="center"/>
    </xf>
    <xf numFmtId="0" fontId="32" fillId="11" borderId="27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33" fillId="0" borderId="0" xfId="0" applyNumberFormat="1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21" xfId="0" applyFont="1" applyBorder="1" applyAlignment="1" applyProtection="1">
      <alignment horizontal="center"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0" fontId="33" fillId="0" borderId="33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6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165" fontId="11" fillId="0" borderId="59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13" borderId="32" xfId="0" applyFont="1" applyFill="1" applyBorder="1" applyAlignment="1" applyProtection="1">
      <alignment horizontal="center" vertical="center"/>
      <protection locked="0"/>
    </xf>
    <xf numFmtId="0" fontId="15" fillId="13" borderId="0" xfId="0" applyFont="1" applyFill="1" applyAlignment="1" applyProtection="1">
      <alignment horizontal="center" vertical="center"/>
      <protection locked="0"/>
    </xf>
    <xf numFmtId="0" fontId="15" fillId="13" borderId="21" xfId="0" applyFont="1" applyFill="1" applyBorder="1" applyAlignment="1" applyProtection="1">
      <alignment horizontal="center" vertical="center"/>
      <protection locked="0"/>
    </xf>
    <xf numFmtId="0" fontId="15" fillId="13" borderId="34" xfId="0" applyFont="1" applyFill="1" applyBorder="1" applyAlignment="1" applyProtection="1">
      <alignment horizontal="center" vertical="center"/>
      <protection locked="0"/>
    </xf>
    <xf numFmtId="0" fontId="15" fillId="13" borderId="22" xfId="0" applyFont="1" applyFill="1" applyBorder="1" applyAlignment="1" applyProtection="1">
      <alignment horizontal="center" vertical="center"/>
      <protection locked="0"/>
    </xf>
    <xf numFmtId="0" fontId="15" fillId="13" borderId="33" xfId="0" applyFont="1" applyFill="1" applyBorder="1" applyAlignment="1" applyProtection="1">
      <alignment horizontal="center" vertical="center"/>
      <protection locked="0"/>
    </xf>
    <xf numFmtId="0" fontId="32" fillId="14" borderId="26" xfId="0" applyFont="1" applyFill="1" applyBorder="1" applyAlignment="1">
      <alignment horizontal="center" vertical="center"/>
    </xf>
    <xf numFmtId="0" fontId="32" fillId="14" borderId="23" xfId="0" applyFont="1" applyFill="1" applyBorder="1" applyAlignment="1">
      <alignment horizontal="center" vertical="center"/>
    </xf>
    <xf numFmtId="0" fontId="32" fillId="14" borderId="14" xfId="0" applyFont="1" applyFill="1" applyBorder="1" applyAlignment="1">
      <alignment horizontal="center" vertical="center"/>
    </xf>
    <xf numFmtId="165" fontId="17" fillId="0" borderId="20" xfId="0" applyNumberFormat="1" applyFont="1" applyBorder="1" applyAlignment="1">
      <alignment horizontal="center" vertical="center"/>
    </xf>
    <xf numFmtId="49" fontId="18" fillId="0" borderId="25" xfId="0" applyNumberFormat="1" applyFont="1" applyBorder="1" applyAlignment="1" applyProtection="1">
      <alignment horizontal="left" vertical="center"/>
      <protection locked="0"/>
    </xf>
    <xf numFmtId="49" fontId="18" fillId="0" borderId="24" xfId="0" applyNumberFormat="1" applyFont="1" applyBorder="1" applyAlignment="1" applyProtection="1">
      <alignment horizontal="left" vertical="center"/>
      <protection locked="0"/>
    </xf>
    <xf numFmtId="49" fontId="18" fillId="0" borderId="43" xfId="0" applyNumberFormat="1" applyFont="1" applyBorder="1" applyAlignment="1" applyProtection="1">
      <alignment horizontal="left" vertical="center"/>
      <protection locked="0"/>
    </xf>
    <xf numFmtId="49" fontId="18" fillId="0" borderId="13" xfId="0" applyNumberFormat="1" applyFont="1" applyBorder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left" vertical="center"/>
      <protection locked="0"/>
    </xf>
    <xf numFmtId="49" fontId="18" fillId="0" borderId="21" xfId="0" applyNumberFormat="1" applyFont="1" applyBorder="1" applyAlignment="1" applyProtection="1">
      <alignment horizontal="left" vertical="center"/>
      <protection locked="0"/>
    </xf>
    <xf numFmtId="49" fontId="18" fillId="0" borderId="26" xfId="0" applyNumberFormat="1" applyFont="1" applyBorder="1" applyAlignment="1" applyProtection="1">
      <alignment horizontal="left" vertical="center"/>
      <protection locked="0"/>
    </xf>
    <xf numFmtId="49" fontId="18" fillId="0" borderId="23" xfId="0" applyNumberFormat="1" applyFont="1" applyBorder="1" applyAlignment="1" applyProtection="1">
      <alignment horizontal="left" vertical="center"/>
      <protection locked="0"/>
    </xf>
    <xf numFmtId="49" fontId="18" fillId="0" borderId="48" xfId="0" applyNumberFormat="1" applyFont="1" applyBorder="1" applyAlignment="1" applyProtection="1">
      <alignment horizontal="left" vertical="center"/>
      <protection locked="0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26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8" fillId="0" borderId="48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8" fillId="0" borderId="43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5" fillId="0" borderId="42" xfId="0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43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53" xfId="0" applyFont="1" applyBorder="1" applyAlignment="1">
      <alignment horizontal="center" vertical="top"/>
    </xf>
    <xf numFmtId="0" fontId="15" fillId="0" borderId="25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176" fontId="15" fillId="0" borderId="30" xfId="0" applyNumberFormat="1" applyFont="1" applyBorder="1" applyAlignment="1" applyProtection="1">
      <alignment horizontal="left" vertical="center"/>
      <protection locked="0"/>
    </xf>
    <xf numFmtId="176" fontId="15" fillId="0" borderId="31" xfId="0" applyNumberFormat="1" applyFont="1" applyBorder="1" applyAlignment="1" applyProtection="1">
      <alignment horizontal="left" vertical="center"/>
      <protection locked="0"/>
    </xf>
    <xf numFmtId="176" fontId="15" fillId="0" borderId="0" xfId="0" applyNumberFormat="1" applyFont="1" applyAlignment="1" applyProtection="1">
      <alignment horizontal="left" vertical="center"/>
      <protection locked="0"/>
    </xf>
    <xf numFmtId="176" fontId="15" fillId="0" borderId="21" xfId="0" applyNumberFormat="1" applyFont="1" applyBorder="1" applyAlignment="1" applyProtection="1">
      <alignment horizontal="left" vertical="center"/>
      <protection locked="0"/>
    </xf>
    <xf numFmtId="176" fontId="15" fillId="0" borderId="22" xfId="0" applyNumberFormat="1" applyFont="1" applyBorder="1" applyAlignment="1" applyProtection="1">
      <alignment horizontal="left" vertical="center"/>
      <protection locked="0"/>
    </xf>
    <xf numFmtId="176" fontId="15" fillId="0" borderId="33" xfId="0" applyNumberFormat="1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165" fontId="10" fillId="0" borderId="15" xfId="0" applyNumberFormat="1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4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165" fontId="20" fillId="0" borderId="13" xfId="0" applyNumberFormat="1" applyFont="1" applyBorder="1" applyAlignment="1">
      <alignment horizontal="center" vertical="center"/>
    </xf>
    <xf numFmtId="165" fontId="20" fillId="0" borderId="49" xfId="0" applyNumberFormat="1" applyFont="1" applyBorder="1" applyAlignment="1">
      <alignment horizontal="left" vertical="center" wrapText="1"/>
    </xf>
    <xf numFmtId="165" fontId="20" fillId="0" borderId="50" xfId="0" applyNumberFormat="1" applyFont="1" applyBorder="1" applyAlignment="1">
      <alignment horizontal="left" vertical="center" wrapText="1"/>
    </xf>
    <xf numFmtId="165" fontId="10" fillId="0" borderId="18" xfId="0" applyNumberFormat="1" applyFont="1" applyBorder="1" applyAlignment="1">
      <alignment horizontal="center" vertical="center" wrapText="1"/>
    </xf>
    <xf numFmtId="165" fontId="10" fillId="0" borderId="19" xfId="0" applyNumberFormat="1" applyFont="1" applyBorder="1" applyAlignment="1">
      <alignment horizontal="center" vertical="center" wrapText="1"/>
    </xf>
    <xf numFmtId="165" fontId="10" fillId="0" borderId="13" xfId="0" applyNumberFormat="1" applyFont="1" applyBorder="1" applyAlignment="1">
      <alignment horizontal="center" vertical="center" wrapText="1"/>
    </xf>
    <xf numFmtId="165" fontId="10" fillId="0" borderId="26" xfId="0" applyNumberFormat="1" applyFont="1" applyBorder="1" applyAlignment="1">
      <alignment horizontal="center" vertical="center" wrapText="1"/>
    </xf>
    <xf numFmtId="166" fontId="10" fillId="0" borderId="13" xfId="0" applyNumberFormat="1" applyFont="1" applyBorder="1" applyAlignment="1">
      <alignment vertical="center"/>
    </xf>
    <xf numFmtId="166" fontId="10" fillId="0" borderId="26" xfId="0" applyNumberFormat="1" applyFont="1" applyBorder="1" applyAlignment="1">
      <alignment vertical="center"/>
    </xf>
    <xf numFmtId="165" fontId="10" fillId="0" borderId="13" xfId="0" applyNumberFormat="1" applyFont="1" applyBorder="1" applyAlignment="1">
      <alignment horizontal="center" vertical="center"/>
    </xf>
    <xf numFmtId="165" fontId="10" fillId="0" borderId="26" xfId="0" applyNumberFormat="1" applyFont="1" applyBorder="1" applyAlignment="1">
      <alignment horizontal="center" vertical="center"/>
    </xf>
    <xf numFmtId="0" fontId="19" fillId="12" borderId="32" xfId="0" applyFont="1" applyFill="1" applyBorder="1" applyAlignment="1">
      <alignment horizontal="center" vertical="center"/>
    </xf>
    <xf numFmtId="0" fontId="19" fillId="12" borderId="0" xfId="0" applyFont="1" applyFill="1" applyAlignment="1">
      <alignment horizontal="center" vertical="center"/>
    </xf>
    <xf numFmtId="0" fontId="19" fillId="12" borderId="58" xfId="0" applyFont="1" applyFill="1" applyBorder="1" applyAlignment="1">
      <alignment horizontal="center" vertical="center"/>
    </xf>
    <xf numFmtId="0" fontId="19" fillId="12" borderId="23" xfId="0" applyFont="1" applyFill="1" applyBorder="1" applyAlignment="1">
      <alignment horizontal="center" vertical="center"/>
    </xf>
    <xf numFmtId="165" fontId="21" fillId="0" borderId="13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165" fontId="23" fillId="0" borderId="13" xfId="0" applyNumberFormat="1" applyFont="1" applyBorder="1" applyAlignment="1">
      <alignment horizontal="center" vertical="center" wrapText="1"/>
    </xf>
    <xf numFmtId="165" fontId="23" fillId="0" borderId="26" xfId="0" applyNumberFormat="1" applyFont="1" applyBorder="1" applyAlignment="1">
      <alignment horizontal="center" vertical="center" wrapText="1"/>
    </xf>
    <xf numFmtId="0" fontId="22" fillId="12" borderId="22" xfId="0" applyFont="1" applyFill="1" applyBorder="1" applyAlignment="1">
      <alignment horizontal="center" vertical="center"/>
    </xf>
    <xf numFmtId="0" fontId="22" fillId="12" borderId="33" xfId="0" applyFont="1" applyFill="1" applyBorder="1" applyAlignment="1">
      <alignment horizontal="center" vertical="center"/>
    </xf>
    <xf numFmtId="165" fontId="20" fillId="0" borderId="26" xfId="0" applyNumberFormat="1" applyFont="1" applyBorder="1" applyAlignment="1">
      <alignment horizontal="center" vertical="center" wrapText="1"/>
    </xf>
    <xf numFmtId="165" fontId="20" fillId="0" borderId="23" xfId="0" applyNumberFormat="1" applyFont="1" applyBorder="1" applyAlignment="1">
      <alignment horizontal="center" vertical="center" wrapText="1"/>
    </xf>
    <xf numFmtId="165" fontId="20" fillId="0" borderId="14" xfId="0" applyNumberFormat="1" applyFont="1" applyBorder="1" applyAlignment="1">
      <alignment horizontal="center" vertical="center" wrapText="1"/>
    </xf>
    <xf numFmtId="165" fontId="10" fillId="0" borderId="25" xfId="0" applyNumberFormat="1" applyFont="1" applyBorder="1" applyAlignment="1">
      <alignment horizontal="center" vertical="center"/>
    </xf>
    <xf numFmtId="165" fontId="10" fillId="0" borderId="24" xfId="0" applyNumberFormat="1" applyFont="1" applyBorder="1" applyAlignment="1">
      <alignment horizontal="center" vertical="center"/>
    </xf>
    <xf numFmtId="165" fontId="10" fillId="0" borderId="27" xfId="0" applyNumberFormat="1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14" fontId="10" fillId="0" borderId="0" xfId="0" applyNumberFormat="1" applyFont="1" applyAlignment="1">
      <alignment horizontal="left"/>
    </xf>
    <xf numFmtId="14" fontId="19" fillId="12" borderId="0" xfId="0" applyNumberFormat="1" applyFont="1" applyFill="1" applyAlignment="1" applyProtection="1">
      <alignment horizontal="center" vertical="center"/>
      <protection locked="0"/>
    </xf>
    <xf numFmtId="14" fontId="19" fillId="12" borderId="23" xfId="0" applyNumberFormat="1" applyFont="1" applyFill="1" applyBorder="1" applyAlignment="1" applyProtection="1">
      <alignment horizontal="center" vertical="center"/>
      <protection locked="0"/>
    </xf>
    <xf numFmtId="165" fontId="26" fillId="0" borderId="41" xfId="0" applyNumberFormat="1" applyFont="1" applyBorder="1" applyAlignment="1">
      <alignment horizontal="center" vertical="center"/>
    </xf>
    <xf numFmtId="167" fontId="10" fillId="0" borderId="57" xfId="0" applyNumberFormat="1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170" fontId="26" fillId="0" borderId="51" xfId="0" applyNumberFormat="1" applyFont="1" applyBorder="1" applyAlignment="1">
      <alignment horizontal="center" vertical="center"/>
    </xf>
    <xf numFmtId="165" fontId="26" fillId="0" borderId="5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49" fontId="1" fillId="3" borderId="46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49" fontId="1" fillId="3" borderId="19" xfId="0" applyNumberFormat="1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49" fontId="1" fillId="7" borderId="46" xfId="0" applyNumberFormat="1" applyFont="1" applyFill="1" applyBorder="1" applyAlignment="1">
      <alignment horizontal="center" vertical="center" wrapText="1"/>
    </xf>
    <xf numFmtId="49" fontId="1" fillId="7" borderId="18" xfId="0" applyNumberFormat="1" applyFont="1" applyFill="1" applyBorder="1" applyAlignment="1">
      <alignment horizontal="center" vertical="center" wrapText="1"/>
    </xf>
    <xf numFmtId="49" fontId="1" fillId="7" borderId="19" xfId="0" applyNumberFormat="1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/>
    </xf>
  </cellXfs>
  <cellStyles count="5">
    <cellStyle name="Eingabe" xfId="2" builtinId="20"/>
    <cellStyle name="Komma" xfId="1" builtinId="3"/>
    <cellStyle name="Link" xfId="3" builtinId="8"/>
    <cellStyle name="Standard" xfId="0" builtinId="0"/>
    <cellStyle name="Währung" xfId="4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4D79B"/>
      <color rgb="FFE6B8B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6" name="Gerade Verbindung 2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7" name="Gerade Verbindung 2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6724650" y="3524250"/>
          <a:ext cx="51196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8" name="Gerade Verbindung 2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9" name="Gerade Verbindung 3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9344025" y="9058275"/>
          <a:ext cx="23717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8" name="Gerade Verbindung 2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>
          <a:off x="5614988" y="1831181"/>
          <a:ext cx="714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14" name="Gerade Verbindung 27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19" name="Gerade Verbindung 27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22" name="Gerade Verbindung 27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25" name="Gerade Verbindung 27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28" name="Gerade Verbindung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31" name="Gerade Verbindung 27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67CA570A-0B09-4F6E-8BA8-A1462A026243}"/>
            </a:ext>
          </a:extLst>
        </xdr:cNvPr>
        <xdr:cNvCxnSpPr/>
      </xdr:nvCxnSpPr>
      <xdr:spPr>
        <a:xfrm>
          <a:off x="6724650" y="1862138"/>
          <a:ext cx="0" cy="1866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4" name="Gerade Verbindung 23">
          <a:extLst>
            <a:ext uri="{FF2B5EF4-FFF2-40B4-BE49-F238E27FC236}">
              <a16:creationId xmlns:a16="http://schemas.microsoft.com/office/drawing/2014/main" id="{9D2FC4CB-95F3-4358-BD8E-BD410342A5B0}"/>
            </a:ext>
          </a:extLst>
        </xdr:cNvPr>
        <xdr:cNvCxnSpPr/>
      </xdr:nvCxnSpPr>
      <xdr:spPr>
        <a:xfrm flipV="1">
          <a:off x="6724650" y="37147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5" name="Gerade Verbindung 27">
          <a:extLst>
            <a:ext uri="{FF2B5EF4-FFF2-40B4-BE49-F238E27FC236}">
              <a16:creationId xmlns:a16="http://schemas.microsoft.com/office/drawing/2014/main" id="{BD9F9A54-F9A3-43B6-8AEE-2DC8420D8051}"/>
            </a:ext>
          </a:extLst>
        </xdr:cNvPr>
        <xdr:cNvCxnSpPr/>
      </xdr:nvCxnSpPr>
      <xdr:spPr>
        <a:xfrm>
          <a:off x="6719888" y="1859756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6" name="Gerade Verbindung 20">
          <a:extLst>
            <a:ext uri="{FF2B5EF4-FFF2-40B4-BE49-F238E27FC236}">
              <a16:creationId xmlns:a16="http://schemas.microsoft.com/office/drawing/2014/main" id="{2542405C-DA4F-4E15-B4CD-5C88D59271B5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7" name="Gerade Verbindung 23">
          <a:extLst>
            <a:ext uri="{FF2B5EF4-FFF2-40B4-BE49-F238E27FC236}">
              <a16:creationId xmlns:a16="http://schemas.microsoft.com/office/drawing/2014/main" id="{E0DB26D5-193D-4B8B-8594-637BE7E7C1EC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9" name="Gerade Verbindung 27">
          <a:extLst>
            <a:ext uri="{FF2B5EF4-FFF2-40B4-BE49-F238E27FC236}">
              <a16:creationId xmlns:a16="http://schemas.microsoft.com/office/drawing/2014/main" id="{359E5BA1-5CB4-4B36-AB94-DC8CC7FD0E74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12" name="Gerade Verbindung 30">
          <a:extLst>
            <a:ext uri="{FF2B5EF4-FFF2-40B4-BE49-F238E27FC236}">
              <a16:creationId xmlns:a16="http://schemas.microsoft.com/office/drawing/2014/main" id="{5928CEEC-70C4-4206-95B0-BCB849ED937A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13" name="Gerade Verbindung 20">
          <a:extLst>
            <a:ext uri="{FF2B5EF4-FFF2-40B4-BE49-F238E27FC236}">
              <a16:creationId xmlns:a16="http://schemas.microsoft.com/office/drawing/2014/main" id="{4F109A1B-880B-4B6A-9240-5BA72E919EAF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17" name="Gerade Verbindung 23">
          <a:extLst>
            <a:ext uri="{FF2B5EF4-FFF2-40B4-BE49-F238E27FC236}">
              <a16:creationId xmlns:a16="http://schemas.microsoft.com/office/drawing/2014/main" id="{376BCE02-7D28-41ED-A979-0ECC6145E9E3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18" name="Gerade Verbindung 27">
          <a:extLst>
            <a:ext uri="{FF2B5EF4-FFF2-40B4-BE49-F238E27FC236}">
              <a16:creationId xmlns:a16="http://schemas.microsoft.com/office/drawing/2014/main" id="{531462A9-FC0C-407C-BE85-D5A51F132285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20" name="Gerade Verbindung 30">
          <a:extLst>
            <a:ext uri="{FF2B5EF4-FFF2-40B4-BE49-F238E27FC236}">
              <a16:creationId xmlns:a16="http://schemas.microsoft.com/office/drawing/2014/main" id="{D2167617-6306-4D58-A190-9B0A25ED8511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6" name="Gerade Verbindung 20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>
          <a:off x="5619750" y="1833563"/>
          <a:ext cx="0" cy="1943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7" name="Gerade Verbindung 23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 flipV="1">
          <a:off x="5619750" y="3771900"/>
          <a:ext cx="51958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8" name="Gerade Verbindung 2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>
          <a:off x="5614988" y="1831181"/>
          <a:ext cx="714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12" name="Gerade Verbindung 20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13" name="Gerade Verbindung 23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14" name="Gerade Verbindung 27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17" name="Gerade Verbindung 20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18" name="Gerade Verbindung 23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19" name="Gerade Verbindung 27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2" name="Gerade Verbindung 20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23" name="Gerade Verbindung 23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24" name="Gerade Verbindung 27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5" name="Gerade Verbindung 20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26" name="Gerade Verbindung 23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27" name="Gerade Verbindung 27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8" name="Gerade Verbindung 20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29" name="Gerade Verbindung 23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30" name="Gerade Verbindung 27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31" name="Gerade Verbindung 2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32" name="Gerade Verbindung 23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33" name="Gerade Verbindung 27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34" name="Gerade Verbindung 20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35" name="Gerade Verbindung 23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36" name="Gerade Verbindung 27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BFF23F07-6077-4282-894A-2B565598DD9D}"/>
            </a:ext>
          </a:extLst>
        </xdr:cNvPr>
        <xdr:cNvCxnSpPr/>
      </xdr:nvCxnSpPr>
      <xdr:spPr>
        <a:xfrm>
          <a:off x="6724650" y="1862138"/>
          <a:ext cx="0" cy="1866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4" name="Gerade Verbindung 23">
          <a:extLst>
            <a:ext uri="{FF2B5EF4-FFF2-40B4-BE49-F238E27FC236}">
              <a16:creationId xmlns:a16="http://schemas.microsoft.com/office/drawing/2014/main" id="{DA02C577-2C97-4BC6-8940-FBA95A7A4443}"/>
            </a:ext>
          </a:extLst>
        </xdr:cNvPr>
        <xdr:cNvCxnSpPr/>
      </xdr:nvCxnSpPr>
      <xdr:spPr>
        <a:xfrm flipV="1">
          <a:off x="6724650" y="37147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5" name="Gerade Verbindung 27">
          <a:extLst>
            <a:ext uri="{FF2B5EF4-FFF2-40B4-BE49-F238E27FC236}">
              <a16:creationId xmlns:a16="http://schemas.microsoft.com/office/drawing/2014/main" id="{30C6836B-7B00-471D-977C-C5CDE1924A6E}"/>
            </a:ext>
          </a:extLst>
        </xdr:cNvPr>
        <xdr:cNvCxnSpPr/>
      </xdr:nvCxnSpPr>
      <xdr:spPr>
        <a:xfrm>
          <a:off x="6719888" y="1859756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9" name="Gerade Verbindung 20">
          <a:extLst>
            <a:ext uri="{FF2B5EF4-FFF2-40B4-BE49-F238E27FC236}">
              <a16:creationId xmlns:a16="http://schemas.microsoft.com/office/drawing/2014/main" id="{D130DE84-52BD-4E77-9464-8A1977F114C4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7" name="Gerade Verbindung 23">
          <a:extLst>
            <a:ext uri="{FF2B5EF4-FFF2-40B4-BE49-F238E27FC236}">
              <a16:creationId xmlns:a16="http://schemas.microsoft.com/office/drawing/2014/main" id="{E8EE3EE4-1F72-4346-B7CF-4D7997586738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38" name="Gerade Verbindung 27">
          <a:extLst>
            <a:ext uri="{FF2B5EF4-FFF2-40B4-BE49-F238E27FC236}">
              <a16:creationId xmlns:a16="http://schemas.microsoft.com/office/drawing/2014/main" id="{AF835F69-C16F-44B0-B6EA-D7FE242B70B0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39" name="Gerade Verbindung 30">
          <a:extLst>
            <a:ext uri="{FF2B5EF4-FFF2-40B4-BE49-F238E27FC236}">
              <a16:creationId xmlns:a16="http://schemas.microsoft.com/office/drawing/2014/main" id="{A79D108E-3CFD-414C-A2AE-4B545136F229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40" name="Gerade Verbindung 20">
          <a:extLst>
            <a:ext uri="{FF2B5EF4-FFF2-40B4-BE49-F238E27FC236}">
              <a16:creationId xmlns:a16="http://schemas.microsoft.com/office/drawing/2014/main" id="{E8B4B892-B06F-4F76-95ED-0A8D3BA60343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41" name="Gerade Verbindung 23">
          <a:extLst>
            <a:ext uri="{FF2B5EF4-FFF2-40B4-BE49-F238E27FC236}">
              <a16:creationId xmlns:a16="http://schemas.microsoft.com/office/drawing/2014/main" id="{DA9DA019-4776-4D4E-A083-8052B8CB6EF3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2" name="Gerade Verbindung 27">
          <a:extLst>
            <a:ext uri="{FF2B5EF4-FFF2-40B4-BE49-F238E27FC236}">
              <a16:creationId xmlns:a16="http://schemas.microsoft.com/office/drawing/2014/main" id="{B2E69394-6670-4931-BF39-E0CD0D44C97C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43" name="Gerade Verbindung 30">
          <a:extLst>
            <a:ext uri="{FF2B5EF4-FFF2-40B4-BE49-F238E27FC236}">
              <a16:creationId xmlns:a16="http://schemas.microsoft.com/office/drawing/2014/main" id="{DCBA2F00-8022-4F8B-97B9-C48F296AF0A5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6" name="Gerade Verbindung 20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5619750" y="1833563"/>
          <a:ext cx="0" cy="1943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7" name="Gerade Verbindung 23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 flipV="1">
          <a:off x="5619750" y="3771900"/>
          <a:ext cx="51958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8" name="Gerade Verbindung 2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5614988" y="1831181"/>
          <a:ext cx="714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12" name="Gerade Verbindung 20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13" name="Gerade Verbindung 23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14" name="Gerade Verbindung 27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17" name="Gerade Verbindung 20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18" name="Gerade Verbindung 23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19" name="Gerade Verbindung 27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2" name="Gerade Verbindung 20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23" name="Gerade Verbindung 23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24" name="Gerade Verbindung 27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7" name="Gerade Verbindung 20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28" name="Gerade Verbindung 23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29" name="Gerade Verbindung 27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30" name="Gerade Verbindung 20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31" name="Gerade Verbindung 23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32" name="Gerade Verbindung 27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33" name="Gerade Verbindung 20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34" name="Gerade Verbindung 2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35" name="Gerade Verbindung 27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36" name="Gerade Verbindung 20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37" name="Gerade Verbindung 23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38" name="Gerade Verbindung 2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39" name="Gerade Verbindung 20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40" name="Gerade Verbindung 23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41" name="Gerade Verbindung 27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96C7D355-7E77-4B20-B9F8-77A2EF683F33}"/>
            </a:ext>
          </a:extLst>
        </xdr:cNvPr>
        <xdr:cNvCxnSpPr/>
      </xdr:nvCxnSpPr>
      <xdr:spPr>
        <a:xfrm>
          <a:off x="6724650" y="1862138"/>
          <a:ext cx="0" cy="1866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DC9EC6EB-8CA4-4D1F-B99B-395C63E56471}"/>
            </a:ext>
          </a:extLst>
        </xdr:cNvPr>
        <xdr:cNvCxnSpPr/>
      </xdr:nvCxnSpPr>
      <xdr:spPr>
        <a:xfrm flipV="1">
          <a:off x="6724650" y="37147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9CDBEB56-99CE-4CD6-B2B7-256AAA534339}"/>
            </a:ext>
          </a:extLst>
        </xdr:cNvPr>
        <xdr:cNvCxnSpPr/>
      </xdr:nvCxnSpPr>
      <xdr:spPr>
        <a:xfrm>
          <a:off x="6719888" y="1859756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5" name="Gerade Verbindung 20">
          <a:extLst>
            <a:ext uri="{FF2B5EF4-FFF2-40B4-BE49-F238E27FC236}">
              <a16:creationId xmlns:a16="http://schemas.microsoft.com/office/drawing/2014/main" id="{2B945891-FAE3-4D2F-98F1-7E224CA5DCCD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9" name="Gerade Verbindung 23">
          <a:extLst>
            <a:ext uri="{FF2B5EF4-FFF2-40B4-BE49-F238E27FC236}">
              <a16:creationId xmlns:a16="http://schemas.microsoft.com/office/drawing/2014/main" id="{0CCCE969-3B2E-4EC7-8913-EDD366131E54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10" name="Gerade Verbindung 27">
          <a:extLst>
            <a:ext uri="{FF2B5EF4-FFF2-40B4-BE49-F238E27FC236}">
              <a16:creationId xmlns:a16="http://schemas.microsoft.com/office/drawing/2014/main" id="{CB0EA804-9C62-4B96-B5BC-61B6F953AC69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11" name="Gerade Verbindung 30">
          <a:extLst>
            <a:ext uri="{FF2B5EF4-FFF2-40B4-BE49-F238E27FC236}">
              <a16:creationId xmlns:a16="http://schemas.microsoft.com/office/drawing/2014/main" id="{051A5A4F-030A-4BEF-8982-2451B5C94AC0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15" name="Gerade Verbindung 20">
          <a:extLst>
            <a:ext uri="{FF2B5EF4-FFF2-40B4-BE49-F238E27FC236}">
              <a16:creationId xmlns:a16="http://schemas.microsoft.com/office/drawing/2014/main" id="{07BA7C93-BEB7-4F9A-B40E-DD89341D477A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16" name="Gerade Verbindung 23">
          <a:extLst>
            <a:ext uri="{FF2B5EF4-FFF2-40B4-BE49-F238E27FC236}">
              <a16:creationId xmlns:a16="http://schemas.microsoft.com/office/drawing/2014/main" id="{E2E3E1B3-900D-423E-819C-3D89ECF4F9D3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20" name="Gerade Verbindung 27">
          <a:extLst>
            <a:ext uri="{FF2B5EF4-FFF2-40B4-BE49-F238E27FC236}">
              <a16:creationId xmlns:a16="http://schemas.microsoft.com/office/drawing/2014/main" id="{53E57DD7-F63C-4993-8A7C-68B9811A838C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21" name="Gerade Verbindung 30">
          <a:extLst>
            <a:ext uri="{FF2B5EF4-FFF2-40B4-BE49-F238E27FC236}">
              <a16:creationId xmlns:a16="http://schemas.microsoft.com/office/drawing/2014/main" id="{360A7844-FDFB-4CE9-AC68-74BE2AB7E1DA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6" name="Gerade Verbindung 2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7" name="Gerade Verbindung 2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8" name="Gerade Verbindung 2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6719888" y="1659731"/>
          <a:ext cx="3690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1B0A78EE-3C07-4071-8B5F-E46B9FE13BD8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C08F8AB7-8804-485E-8206-E8889AD7BA54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64910B99-B0D6-4A40-A408-11C4372970C2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FBEED4D5-618F-43BC-BF62-5214659C9804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9" name="Gerade Verbindung 20">
          <a:extLst>
            <a:ext uri="{FF2B5EF4-FFF2-40B4-BE49-F238E27FC236}">
              <a16:creationId xmlns:a16="http://schemas.microsoft.com/office/drawing/2014/main" id="{298549BA-B4D5-46A5-8A09-227FEE51B35A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10" name="Gerade Verbindung 23">
          <a:extLst>
            <a:ext uri="{FF2B5EF4-FFF2-40B4-BE49-F238E27FC236}">
              <a16:creationId xmlns:a16="http://schemas.microsoft.com/office/drawing/2014/main" id="{36D632B9-8305-4A1B-9279-39579B1A840F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11" name="Gerade Verbindung 27">
          <a:extLst>
            <a:ext uri="{FF2B5EF4-FFF2-40B4-BE49-F238E27FC236}">
              <a16:creationId xmlns:a16="http://schemas.microsoft.com/office/drawing/2014/main" id="{F62DACBE-5652-4700-8ADC-3474BF9956F9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12" name="Gerade Verbindung 30">
          <a:extLst>
            <a:ext uri="{FF2B5EF4-FFF2-40B4-BE49-F238E27FC236}">
              <a16:creationId xmlns:a16="http://schemas.microsoft.com/office/drawing/2014/main" id="{DA4C7DB6-EC6B-4461-97FB-48D77CDD4E35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6" name="Gerade Verbindung 2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7" name="Gerade Verbindung 2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8" name="Gerade Verbindung 2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EFC6CA1C-5D6D-40AB-BC03-8D623A644AD3}"/>
            </a:ext>
          </a:extLst>
        </xdr:cNvPr>
        <xdr:cNvCxnSpPr/>
      </xdr:nvCxnSpPr>
      <xdr:spPr>
        <a:xfrm>
          <a:off x="6724650" y="1862138"/>
          <a:ext cx="0" cy="1866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F1649052-4581-45D2-9FA6-8F6E07347154}"/>
            </a:ext>
          </a:extLst>
        </xdr:cNvPr>
        <xdr:cNvCxnSpPr/>
      </xdr:nvCxnSpPr>
      <xdr:spPr>
        <a:xfrm flipV="1">
          <a:off x="6724650" y="37147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1C742BB8-62F2-4180-9594-7972D044C286}"/>
            </a:ext>
          </a:extLst>
        </xdr:cNvPr>
        <xdr:cNvCxnSpPr/>
      </xdr:nvCxnSpPr>
      <xdr:spPr>
        <a:xfrm>
          <a:off x="6719888" y="1859756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5" name="Gerade Verbindung 20">
          <a:extLst>
            <a:ext uri="{FF2B5EF4-FFF2-40B4-BE49-F238E27FC236}">
              <a16:creationId xmlns:a16="http://schemas.microsoft.com/office/drawing/2014/main" id="{92B10434-28F2-4362-8BD9-6C8EC710C332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9" name="Gerade Verbindung 23">
          <a:extLst>
            <a:ext uri="{FF2B5EF4-FFF2-40B4-BE49-F238E27FC236}">
              <a16:creationId xmlns:a16="http://schemas.microsoft.com/office/drawing/2014/main" id="{8522D415-F358-45E5-89F5-B5F3D6B3A5FB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10" name="Gerade Verbindung 27">
          <a:extLst>
            <a:ext uri="{FF2B5EF4-FFF2-40B4-BE49-F238E27FC236}">
              <a16:creationId xmlns:a16="http://schemas.microsoft.com/office/drawing/2014/main" id="{55F3BDE4-8065-4BCC-B637-FB66CF6E3D5B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11" name="Gerade Verbindung 30">
          <a:extLst>
            <a:ext uri="{FF2B5EF4-FFF2-40B4-BE49-F238E27FC236}">
              <a16:creationId xmlns:a16="http://schemas.microsoft.com/office/drawing/2014/main" id="{9DEE9F68-E6FF-4381-891F-E0ABB0D93035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12" name="Gerade Verbindung 20">
          <a:extLst>
            <a:ext uri="{FF2B5EF4-FFF2-40B4-BE49-F238E27FC236}">
              <a16:creationId xmlns:a16="http://schemas.microsoft.com/office/drawing/2014/main" id="{5E701D9C-972E-4BE7-8DD3-729EBAAEA452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13" name="Gerade Verbindung 23">
          <a:extLst>
            <a:ext uri="{FF2B5EF4-FFF2-40B4-BE49-F238E27FC236}">
              <a16:creationId xmlns:a16="http://schemas.microsoft.com/office/drawing/2014/main" id="{F0A7A328-DABF-459C-9FF7-810D63BC22DA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14" name="Gerade Verbindung 27">
          <a:extLst>
            <a:ext uri="{FF2B5EF4-FFF2-40B4-BE49-F238E27FC236}">
              <a16:creationId xmlns:a16="http://schemas.microsoft.com/office/drawing/2014/main" id="{885243B3-0B70-43A1-9653-69B4F7157775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15" name="Gerade Verbindung 30">
          <a:extLst>
            <a:ext uri="{FF2B5EF4-FFF2-40B4-BE49-F238E27FC236}">
              <a16:creationId xmlns:a16="http://schemas.microsoft.com/office/drawing/2014/main" id="{DE412A27-C5BD-4841-976D-2669EC5F7516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6" name="Gerade Verbindung 2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7" name="Gerade Verbindung 2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8" name="Gerade Verbindung 2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22397604-019C-41DF-8963-908A6121ADBF}"/>
            </a:ext>
          </a:extLst>
        </xdr:cNvPr>
        <xdr:cNvCxnSpPr/>
      </xdr:nvCxnSpPr>
      <xdr:spPr>
        <a:xfrm>
          <a:off x="6724650" y="1862138"/>
          <a:ext cx="0" cy="1866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E7DFF61E-889F-418B-A2DC-2E0142E5D80D}"/>
            </a:ext>
          </a:extLst>
        </xdr:cNvPr>
        <xdr:cNvCxnSpPr/>
      </xdr:nvCxnSpPr>
      <xdr:spPr>
        <a:xfrm flipV="1">
          <a:off x="6724650" y="37147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FDC0EDFF-6CC2-4C07-BC0B-E0255947CF82}"/>
            </a:ext>
          </a:extLst>
        </xdr:cNvPr>
        <xdr:cNvCxnSpPr/>
      </xdr:nvCxnSpPr>
      <xdr:spPr>
        <a:xfrm>
          <a:off x="6719888" y="1859756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5" name="Gerade Verbindung 20">
          <a:extLst>
            <a:ext uri="{FF2B5EF4-FFF2-40B4-BE49-F238E27FC236}">
              <a16:creationId xmlns:a16="http://schemas.microsoft.com/office/drawing/2014/main" id="{11DE2EB2-9851-47C9-BFD5-E9703C37125B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9" name="Gerade Verbindung 23">
          <a:extLst>
            <a:ext uri="{FF2B5EF4-FFF2-40B4-BE49-F238E27FC236}">
              <a16:creationId xmlns:a16="http://schemas.microsoft.com/office/drawing/2014/main" id="{A2FB1853-03AF-4C78-83B6-3B02804E8DCD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10" name="Gerade Verbindung 27">
          <a:extLst>
            <a:ext uri="{FF2B5EF4-FFF2-40B4-BE49-F238E27FC236}">
              <a16:creationId xmlns:a16="http://schemas.microsoft.com/office/drawing/2014/main" id="{240A209B-0E08-4D74-8E3D-8B50854D0F08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11" name="Gerade Verbindung 30">
          <a:extLst>
            <a:ext uri="{FF2B5EF4-FFF2-40B4-BE49-F238E27FC236}">
              <a16:creationId xmlns:a16="http://schemas.microsoft.com/office/drawing/2014/main" id="{6F07B67E-9242-484E-BFD3-89EB51891BAB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12" name="Gerade Verbindung 20">
          <a:extLst>
            <a:ext uri="{FF2B5EF4-FFF2-40B4-BE49-F238E27FC236}">
              <a16:creationId xmlns:a16="http://schemas.microsoft.com/office/drawing/2014/main" id="{CB714443-C572-4187-8C90-392F9FF0D25E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13" name="Gerade Verbindung 23">
          <a:extLst>
            <a:ext uri="{FF2B5EF4-FFF2-40B4-BE49-F238E27FC236}">
              <a16:creationId xmlns:a16="http://schemas.microsoft.com/office/drawing/2014/main" id="{9D5E921E-C429-48D3-BECC-5B0EBFDC92C3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14" name="Gerade Verbindung 27">
          <a:extLst>
            <a:ext uri="{FF2B5EF4-FFF2-40B4-BE49-F238E27FC236}">
              <a16:creationId xmlns:a16="http://schemas.microsoft.com/office/drawing/2014/main" id="{2F50B983-EC0E-48C7-BC04-94EAF36FCF36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15" name="Gerade Verbindung 30">
          <a:extLst>
            <a:ext uri="{FF2B5EF4-FFF2-40B4-BE49-F238E27FC236}">
              <a16:creationId xmlns:a16="http://schemas.microsoft.com/office/drawing/2014/main" id="{F30339E1-93E0-429C-A891-7F46A385A68B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1" name="Gerade Verbindung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>
          <a:off x="6381750" y="1633538"/>
          <a:ext cx="0" cy="1638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24" name="Gerade Verbindung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 flipV="1">
          <a:off x="6381750" y="3257550"/>
          <a:ext cx="51196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28" name="Gerade Verbindung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6376988" y="1631156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17" name="Gerade Verbindung 20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18" name="Gerade Verbindung 23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19" name="Gerade Verbindung 27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0F9B9BB0-F8E7-4CEF-9A26-E5654CB39769}"/>
            </a:ext>
          </a:extLst>
        </xdr:cNvPr>
        <xdr:cNvCxnSpPr/>
      </xdr:nvCxnSpPr>
      <xdr:spPr>
        <a:xfrm>
          <a:off x="6724650" y="1862138"/>
          <a:ext cx="0" cy="1866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82A76BF6-A349-4CA4-B40D-FA1EFEAFC86B}"/>
            </a:ext>
          </a:extLst>
        </xdr:cNvPr>
        <xdr:cNvCxnSpPr/>
      </xdr:nvCxnSpPr>
      <xdr:spPr>
        <a:xfrm flipV="1">
          <a:off x="6724650" y="37147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B84B0BF8-B448-4EA9-809D-5AC66DC0E176}"/>
            </a:ext>
          </a:extLst>
        </xdr:cNvPr>
        <xdr:cNvCxnSpPr/>
      </xdr:nvCxnSpPr>
      <xdr:spPr>
        <a:xfrm>
          <a:off x="6719888" y="1859756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5" name="Gerade Verbindung 20">
          <a:extLst>
            <a:ext uri="{FF2B5EF4-FFF2-40B4-BE49-F238E27FC236}">
              <a16:creationId xmlns:a16="http://schemas.microsoft.com/office/drawing/2014/main" id="{4633B166-8903-4D2D-8AD3-70993F7FA679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6" name="Gerade Verbindung 23">
          <a:extLst>
            <a:ext uri="{FF2B5EF4-FFF2-40B4-BE49-F238E27FC236}">
              <a16:creationId xmlns:a16="http://schemas.microsoft.com/office/drawing/2014/main" id="{452756C1-82A2-4C1C-B8D4-EA7E1C928D07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7" name="Gerade Verbindung 27">
          <a:extLst>
            <a:ext uri="{FF2B5EF4-FFF2-40B4-BE49-F238E27FC236}">
              <a16:creationId xmlns:a16="http://schemas.microsoft.com/office/drawing/2014/main" id="{31AA0340-FE96-4F91-8078-A2C723D5C457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8" name="Gerade Verbindung 30">
          <a:extLst>
            <a:ext uri="{FF2B5EF4-FFF2-40B4-BE49-F238E27FC236}">
              <a16:creationId xmlns:a16="http://schemas.microsoft.com/office/drawing/2014/main" id="{FFD5C110-F9CF-496C-9440-4AEB608F714E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9" name="Gerade Verbindung 20">
          <a:extLst>
            <a:ext uri="{FF2B5EF4-FFF2-40B4-BE49-F238E27FC236}">
              <a16:creationId xmlns:a16="http://schemas.microsoft.com/office/drawing/2014/main" id="{7F7450E1-85E7-4367-84FC-EABA13CAC652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10" name="Gerade Verbindung 23">
          <a:extLst>
            <a:ext uri="{FF2B5EF4-FFF2-40B4-BE49-F238E27FC236}">
              <a16:creationId xmlns:a16="http://schemas.microsoft.com/office/drawing/2014/main" id="{98C92D99-7A54-468C-BBA3-22E3BDCB82CE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11" name="Gerade Verbindung 27">
          <a:extLst>
            <a:ext uri="{FF2B5EF4-FFF2-40B4-BE49-F238E27FC236}">
              <a16:creationId xmlns:a16="http://schemas.microsoft.com/office/drawing/2014/main" id="{DE3C68B3-D5F7-4780-A212-8A7E53CE8A88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12" name="Gerade Verbindung 30">
          <a:extLst>
            <a:ext uri="{FF2B5EF4-FFF2-40B4-BE49-F238E27FC236}">
              <a16:creationId xmlns:a16="http://schemas.microsoft.com/office/drawing/2014/main" id="{C0B73904-1253-45BC-8370-09F2C9B914A2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6" name="Gerade Verbindung 20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7" name="Gerade Verbindung 2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flipV="1">
          <a:off x="6724650" y="3524250"/>
          <a:ext cx="51196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8" name="Gerade Verbindung 2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14" name="Gerade Verbindung 20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15" name="Gerade Verbindung 23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16" name="Gerade Verbindung 27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2" name="Gerade Verbindung 20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23" name="Gerade Verbindung 23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 flipV="1">
          <a:off x="6724650" y="3524250"/>
          <a:ext cx="57673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24" name="Gerade Verbindung 27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72B78FBA-CCF8-4029-B946-17A5BD54B3DC}"/>
            </a:ext>
          </a:extLst>
        </xdr:cNvPr>
        <xdr:cNvCxnSpPr/>
      </xdr:nvCxnSpPr>
      <xdr:spPr>
        <a:xfrm>
          <a:off x="6724650" y="1862138"/>
          <a:ext cx="0" cy="1866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81814EEF-E2EC-4BD3-BE5F-F451D7B6F115}"/>
            </a:ext>
          </a:extLst>
        </xdr:cNvPr>
        <xdr:cNvCxnSpPr/>
      </xdr:nvCxnSpPr>
      <xdr:spPr>
        <a:xfrm flipV="1">
          <a:off x="6724650" y="37147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5B3A4831-B111-4D8B-BD2C-81D03A6CBEEA}"/>
            </a:ext>
          </a:extLst>
        </xdr:cNvPr>
        <xdr:cNvCxnSpPr/>
      </xdr:nvCxnSpPr>
      <xdr:spPr>
        <a:xfrm>
          <a:off x="6719888" y="1859756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5" name="Gerade Verbindung 20">
          <a:extLst>
            <a:ext uri="{FF2B5EF4-FFF2-40B4-BE49-F238E27FC236}">
              <a16:creationId xmlns:a16="http://schemas.microsoft.com/office/drawing/2014/main" id="{CD9B02DF-99C9-4C28-B553-EF9970634B12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9" name="Gerade Verbindung 23">
          <a:extLst>
            <a:ext uri="{FF2B5EF4-FFF2-40B4-BE49-F238E27FC236}">
              <a16:creationId xmlns:a16="http://schemas.microsoft.com/office/drawing/2014/main" id="{F28736B6-A07A-4D00-855E-57255034B473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10" name="Gerade Verbindung 27">
          <a:extLst>
            <a:ext uri="{FF2B5EF4-FFF2-40B4-BE49-F238E27FC236}">
              <a16:creationId xmlns:a16="http://schemas.microsoft.com/office/drawing/2014/main" id="{D16B1026-BECB-4D06-B743-1E04F1CB8195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11" name="Gerade Verbindung 30">
          <a:extLst>
            <a:ext uri="{FF2B5EF4-FFF2-40B4-BE49-F238E27FC236}">
              <a16:creationId xmlns:a16="http://schemas.microsoft.com/office/drawing/2014/main" id="{5C30EEC4-7FD8-4D66-B4E4-11E2F2883788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12" name="Gerade Verbindung 20">
          <a:extLst>
            <a:ext uri="{FF2B5EF4-FFF2-40B4-BE49-F238E27FC236}">
              <a16:creationId xmlns:a16="http://schemas.microsoft.com/office/drawing/2014/main" id="{EE98F65F-4777-43FB-AE6D-DBB4A896DB72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13" name="Gerade Verbindung 23">
          <a:extLst>
            <a:ext uri="{FF2B5EF4-FFF2-40B4-BE49-F238E27FC236}">
              <a16:creationId xmlns:a16="http://schemas.microsoft.com/office/drawing/2014/main" id="{981266AA-BF15-44D9-B47B-3B2C63B46448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17" name="Gerade Verbindung 27">
          <a:extLst>
            <a:ext uri="{FF2B5EF4-FFF2-40B4-BE49-F238E27FC236}">
              <a16:creationId xmlns:a16="http://schemas.microsoft.com/office/drawing/2014/main" id="{E32AA353-442B-4E4E-B0C6-A817E3C16760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18" name="Gerade Verbindung 30">
          <a:extLst>
            <a:ext uri="{FF2B5EF4-FFF2-40B4-BE49-F238E27FC236}">
              <a16:creationId xmlns:a16="http://schemas.microsoft.com/office/drawing/2014/main" id="{459EF003-BEB6-44E1-B9EB-251E92B055D0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6" name="Gerade Verbindung 20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8" name="Gerade Verbindung 2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14" name="Gerade Verbindung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16" name="Gerade Verbindung 27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2" name="Gerade Verbindung 20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24" name="Gerade Verbindung 27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30" name="Gerade Verbindung 20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32" name="Gerade Verbindung 27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B7467803-DACC-43B1-91AA-CDBF42FF79C7}"/>
            </a:ext>
          </a:extLst>
        </xdr:cNvPr>
        <xdr:cNvCxnSpPr/>
      </xdr:nvCxnSpPr>
      <xdr:spPr>
        <a:xfrm>
          <a:off x="6724650" y="1862138"/>
          <a:ext cx="0" cy="1866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5538A517-51F8-4EB4-9629-757499310AE6}"/>
            </a:ext>
          </a:extLst>
        </xdr:cNvPr>
        <xdr:cNvCxnSpPr/>
      </xdr:nvCxnSpPr>
      <xdr:spPr>
        <a:xfrm flipV="1">
          <a:off x="6724650" y="37147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0D7A3DB1-556A-4D29-A9F6-94D16722941D}"/>
            </a:ext>
          </a:extLst>
        </xdr:cNvPr>
        <xdr:cNvCxnSpPr/>
      </xdr:nvCxnSpPr>
      <xdr:spPr>
        <a:xfrm>
          <a:off x="6719888" y="1859756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5" name="Gerade Verbindung 20">
          <a:extLst>
            <a:ext uri="{FF2B5EF4-FFF2-40B4-BE49-F238E27FC236}">
              <a16:creationId xmlns:a16="http://schemas.microsoft.com/office/drawing/2014/main" id="{62BD1450-3B34-44C2-805D-1E5EC185F12A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7" name="Gerade Verbindung 23">
          <a:extLst>
            <a:ext uri="{FF2B5EF4-FFF2-40B4-BE49-F238E27FC236}">
              <a16:creationId xmlns:a16="http://schemas.microsoft.com/office/drawing/2014/main" id="{C34D7F01-CC1D-4639-A073-25E799D09B0E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9" name="Gerade Verbindung 27">
          <a:extLst>
            <a:ext uri="{FF2B5EF4-FFF2-40B4-BE49-F238E27FC236}">
              <a16:creationId xmlns:a16="http://schemas.microsoft.com/office/drawing/2014/main" id="{883FD3C2-2F78-4338-B6EF-4581D77C96B2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10" name="Gerade Verbindung 30">
          <a:extLst>
            <a:ext uri="{FF2B5EF4-FFF2-40B4-BE49-F238E27FC236}">
              <a16:creationId xmlns:a16="http://schemas.microsoft.com/office/drawing/2014/main" id="{C24BE97B-2E50-4850-A4FC-80B2CE04A08A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11" name="Gerade Verbindung 20">
          <a:extLst>
            <a:ext uri="{FF2B5EF4-FFF2-40B4-BE49-F238E27FC236}">
              <a16:creationId xmlns:a16="http://schemas.microsoft.com/office/drawing/2014/main" id="{3BA90946-1FAC-4813-8765-4F3834227442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12" name="Gerade Verbindung 23">
          <a:extLst>
            <a:ext uri="{FF2B5EF4-FFF2-40B4-BE49-F238E27FC236}">
              <a16:creationId xmlns:a16="http://schemas.microsoft.com/office/drawing/2014/main" id="{0279C159-4DA4-44AF-A57B-2D94E06761CC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13" name="Gerade Verbindung 27">
          <a:extLst>
            <a:ext uri="{FF2B5EF4-FFF2-40B4-BE49-F238E27FC236}">
              <a16:creationId xmlns:a16="http://schemas.microsoft.com/office/drawing/2014/main" id="{61D81FED-0DD8-43C4-AC1B-9FA011653443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15" name="Gerade Verbindung 30">
          <a:extLst>
            <a:ext uri="{FF2B5EF4-FFF2-40B4-BE49-F238E27FC236}">
              <a16:creationId xmlns:a16="http://schemas.microsoft.com/office/drawing/2014/main" id="{3D3EACED-51A6-4756-A13D-CF457F739EBE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6" name="Gerade Verbindung 20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8" name="Gerade Verbindung 2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14" name="Gerade Verbindung 20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16" name="Gerade Verbindung 27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2" name="Gerade Verbindung 20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24" name="Gerade Verbindung 27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30" name="Gerade Verbindung 2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32" name="Gerade Verbindung 27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38" name="Gerade Verbindung 20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CxnSpPr/>
      </xdr:nvCxnSpPr>
      <xdr:spPr>
        <a:xfrm>
          <a:off x="6724650" y="16621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40" name="Gerade Verbindung 27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B1A8E0EB-4A9E-46CA-9246-C9F2D8625E24}"/>
            </a:ext>
          </a:extLst>
        </xdr:cNvPr>
        <xdr:cNvCxnSpPr/>
      </xdr:nvCxnSpPr>
      <xdr:spPr>
        <a:xfrm>
          <a:off x="6724650" y="1862138"/>
          <a:ext cx="0" cy="1866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4" name="Gerade Verbindung 23">
          <a:extLst>
            <a:ext uri="{FF2B5EF4-FFF2-40B4-BE49-F238E27FC236}">
              <a16:creationId xmlns:a16="http://schemas.microsoft.com/office/drawing/2014/main" id="{A207921D-ACB5-4726-B954-C2722013105F}"/>
            </a:ext>
          </a:extLst>
        </xdr:cNvPr>
        <xdr:cNvCxnSpPr/>
      </xdr:nvCxnSpPr>
      <xdr:spPr>
        <a:xfrm flipV="1">
          <a:off x="6724650" y="37147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5" name="Gerade Verbindung 27">
          <a:extLst>
            <a:ext uri="{FF2B5EF4-FFF2-40B4-BE49-F238E27FC236}">
              <a16:creationId xmlns:a16="http://schemas.microsoft.com/office/drawing/2014/main" id="{006609C6-A38A-4B8C-884E-D0EE88C70DDA}"/>
            </a:ext>
          </a:extLst>
        </xdr:cNvPr>
        <xdr:cNvCxnSpPr/>
      </xdr:nvCxnSpPr>
      <xdr:spPr>
        <a:xfrm>
          <a:off x="6719888" y="1859756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7" name="Gerade Verbindung 20">
          <a:extLst>
            <a:ext uri="{FF2B5EF4-FFF2-40B4-BE49-F238E27FC236}">
              <a16:creationId xmlns:a16="http://schemas.microsoft.com/office/drawing/2014/main" id="{2B82751F-6908-4071-98AE-9325447160AF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9" name="Gerade Verbindung 23">
          <a:extLst>
            <a:ext uri="{FF2B5EF4-FFF2-40B4-BE49-F238E27FC236}">
              <a16:creationId xmlns:a16="http://schemas.microsoft.com/office/drawing/2014/main" id="{11B2B8D6-9C02-4D99-9AFA-80D518A89E4E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10" name="Gerade Verbindung 27">
          <a:extLst>
            <a:ext uri="{FF2B5EF4-FFF2-40B4-BE49-F238E27FC236}">
              <a16:creationId xmlns:a16="http://schemas.microsoft.com/office/drawing/2014/main" id="{DF5A8EDB-C003-4910-8348-B8E41D35788E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11" name="Gerade Verbindung 30">
          <a:extLst>
            <a:ext uri="{FF2B5EF4-FFF2-40B4-BE49-F238E27FC236}">
              <a16:creationId xmlns:a16="http://schemas.microsoft.com/office/drawing/2014/main" id="{56E8DAB1-796A-47F5-A7DD-2E36D1253C83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12" name="Gerade Verbindung 20">
          <a:extLst>
            <a:ext uri="{FF2B5EF4-FFF2-40B4-BE49-F238E27FC236}">
              <a16:creationId xmlns:a16="http://schemas.microsoft.com/office/drawing/2014/main" id="{A4631F42-7E4A-4642-AD40-D84DBF8D0739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13" name="Gerade Verbindung 23">
          <a:extLst>
            <a:ext uri="{FF2B5EF4-FFF2-40B4-BE49-F238E27FC236}">
              <a16:creationId xmlns:a16="http://schemas.microsoft.com/office/drawing/2014/main" id="{A8620427-C306-4C39-910B-551EFE87C5E6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15" name="Gerade Verbindung 27">
          <a:extLst>
            <a:ext uri="{FF2B5EF4-FFF2-40B4-BE49-F238E27FC236}">
              <a16:creationId xmlns:a16="http://schemas.microsoft.com/office/drawing/2014/main" id="{6FAC5D55-89C8-49A4-955C-2F42118B10E4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17" name="Gerade Verbindung 30">
          <a:extLst>
            <a:ext uri="{FF2B5EF4-FFF2-40B4-BE49-F238E27FC236}">
              <a16:creationId xmlns:a16="http://schemas.microsoft.com/office/drawing/2014/main" id="{2E515D61-05C0-4F6B-B740-44732A059868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8" name="Gerade Verbindung 2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5614988" y="1831181"/>
          <a:ext cx="714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14" name="Gerade Verbindung 27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17" name="Gerade Verbindung 27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20" name="Gerade Verbindung 27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>
          <a:off x="6719888" y="1659731"/>
          <a:ext cx="5476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16</xdr:row>
      <xdr:rowOff>4763</xdr:rowOff>
    </xdr:from>
    <xdr:to>
      <xdr:col>8</xdr:col>
      <xdr:colOff>904875</xdr:colOff>
      <xdr:row>31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416B8F09-A005-43C0-B953-43AA4246F924}"/>
            </a:ext>
          </a:extLst>
        </xdr:cNvPr>
        <xdr:cNvCxnSpPr/>
      </xdr:nvCxnSpPr>
      <xdr:spPr>
        <a:xfrm>
          <a:off x="6724650" y="1862138"/>
          <a:ext cx="0" cy="1866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31</xdr:row>
      <xdr:rowOff>47625</xdr:rowOff>
    </xdr:from>
    <xdr:to>
      <xdr:col>39</xdr:col>
      <xdr:colOff>4763</xdr:colOff>
      <xdr:row>31</xdr:row>
      <xdr:rowOff>57150</xdr:rowOff>
    </xdr:to>
    <xdr:cxnSp macro="">
      <xdr:nvCxnSpPr>
        <xdr:cNvPr id="4" name="Gerade Verbindung 23">
          <a:extLst>
            <a:ext uri="{FF2B5EF4-FFF2-40B4-BE49-F238E27FC236}">
              <a16:creationId xmlns:a16="http://schemas.microsoft.com/office/drawing/2014/main" id="{C13D5B89-5890-4177-9A47-ED0B52D7DC3D}"/>
            </a:ext>
          </a:extLst>
        </xdr:cNvPr>
        <xdr:cNvCxnSpPr/>
      </xdr:nvCxnSpPr>
      <xdr:spPr>
        <a:xfrm flipV="1">
          <a:off x="6724650" y="37147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16</xdr:row>
      <xdr:rowOff>2381</xdr:rowOff>
    </xdr:from>
    <xdr:to>
      <xdr:col>9</xdr:col>
      <xdr:colOff>2381</xdr:colOff>
      <xdr:row>16</xdr:row>
      <xdr:rowOff>2381</xdr:rowOff>
    </xdr:to>
    <xdr:cxnSp macro="">
      <xdr:nvCxnSpPr>
        <xdr:cNvPr id="5" name="Gerade Verbindung 27">
          <a:extLst>
            <a:ext uri="{FF2B5EF4-FFF2-40B4-BE49-F238E27FC236}">
              <a16:creationId xmlns:a16="http://schemas.microsoft.com/office/drawing/2014/main" id="{1CFD612E-7929-435E-9CE6-8E684CC39773}"/>
            </a:ext>
          </a:extLst>
        </xdr:cNvPr>
        <xdr:cNvCxnSpPr/>
      </xdr:nvCxnSpPr>
      <xdr:spPr>
        <a:xfrm>
          <a:off x="6719888" y="1859756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6" name="Gerade Verbindung 20">
          <a:extLst>
            <a:ext uri="{FF2B5EF4-FFF2-40B4-BE49-F238E27FC236}">
              <a16:creationId xmlns:a16="http://schemas.microsoft.com/office/drawing/2014/main" id="{AC898502-9F86-4B2E-A0F0-D93EF19A0253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7" name="Gerade Verbindung 23">
          <a:extLst>
            <a:ext uri="{FF2B5EF4-FFF2-40B4-BE49-F238E27FC236}">
              <a16:creationId xmlns:a16="http://schemas.microsoft.com/office/drawing/2014/main" id="{DFCC4AF6-66FD-4B6C-84DE-4A10F645059A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9" name="Gerade Verbindung 27">
          <a:extLst>
            <a:ext uri="{FF2B5EF4-FFF2-40B4-BE49-F238E27FC236}">
              <a16:creationId xmlns:a16="http://schemas.microsoft.com/office/drawing/2014/main" id="{12BE6E0C-601D-465D-832D-622662467884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12" name="Gerade Verbindung 30">
          <a:extLst>
            <a:ext uri="{FF2B5EF4-FFF2-40B4-BE49-F238E27FC236}">
              <a16:creationId xmlns:a16="http://schemas.microsoft.com/office/drawing/2014/main" id="{40F7FFA1-844B-4819-BFDD-2918B9218C85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13" name="Gerade Verbindung 20">
          <a:extLst>
            <a:ext uri="{FF2B5EF4-FFF2-40B4-BE49-F238E27FC236}">
              <a16:creationId xmlns:a16="http://schemas.microsoft.com/office/drawing/2014/main" id="{403E1C62-5123-46E0-8774-BE35B9EB71C6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15" name="Gerade Verbindung 23">
          <a:extLst>
            <a:ext uri="{FF2B5EF4-FFF2-40B4-BE49-F238E27FC236}">
              <a16:creationId xmlns:a16="http://schemas.microsoft.com/office/drawing/2014/main" id="{E11A0487-B3C0-49C0-A000-2F3FF950FBBB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16" name="Gerade Verbindung 27">
          <a:extLst>
            <a:ext uri="{FF2B5EF4-FFF2-40B4-BE49-F238E27FC236}">
              <a16:creationId xmlns:a16="http://schemas.microsoft.com/office/drawing/2014/main" id="{F0E5F512-92B8-4139-84F3-F8A54FEA1701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57</xdr:row>
      <xdr:rowOff>85725</xdr:rowOff>
    </xdr:from>
    <xdr:to>
      <xdr:col>38</xdr:col>
      <xdr:colOff>247650</xdr:colOff>
      <xdr:row>57</xdr:row>
      <xdr:rowOff>95250</xdr:rowOff>
    </xdr:to>
    <xdr:cxnSp macro="">
      <xdr:nvCxnSpPr>
        <xdr:cNvPr id="18" name="Gerade Verbindung 30">
          <a:extLst>
            <a:ext uri="{FF2B5EF4-FFF2-40B4-BE49-F238E27FC236}">
              <a16:creationId xmlns:a16="http://schemas.microsoft.com/office/drawing/2014/main" id="{0DD24DDB-9BFA-464A-9FE8-82B78FE12638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33\Desktop\Fahrtkosten\Km-Abrechnung%20doppis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Zusammenfassung Jahr"/>
      <sheetName val="Emissionsfaktoren"/>
    </sheetNames>
    <sheetDataSet>
      <sheetData sheetId="0">
        <row r="28">
          <cell r="C28" t="str">
            <v>Pkw (Diesel, mittel)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klima-kollekte.de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klima-kollekte.de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klima-kollekte.de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klima-kollekte.de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irche-umwelt.de/" TargetMode="External"/><Relationship Id="rId1" Type="http://schemas.openxmlformats.org/officeDocument/2006/relationships/hyperlink" Target="mailto:klimaschutz@kirchliche-dienste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klima-kollekte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klima-kollekte.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klima-kollekte.d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klima-kollekte.d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klima-kollekte.de/" TargetMode="External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klima-kollekte.de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klima-kollekte.de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klima-kollekt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workbookViewId="0">
      <selection activeCell="E5" sqref="E5"/>
    </sheetView>
  </sheetViews>
  <sheetFormatPr baseColWidth="10" defaultColWidth="15.5703125" defaultRowHeight="15" x14ac:dyDescent="0.2"/>
  <cols>
    <col min="1" max="1" width="20.85546875" style="100" customWidth="1"/>
    <col min="2" max="2" width="15.5703125" style="99"/>
    <col min="3" max="4" width="20.140625" style="99" customWidth="1"/>
    <col min="5" max="5" width="16.85546875" style="99" bestFit="1" customWidth="1"/>
    <col min="6" max="16384" width="15.5703125" style="99"/>
  </cols>
  <sheetData>
    <row r="1" spans="1:5" ht="18.75" x14ac:dyDescent="0.2">
      <c r="A1" s="98" t="s">
        <v>87</v>
      </c>
    </row>
    <row r="3" spans="1:5" ht="33" customHeight="1" x14ac:dyDescent="0.2">
      <c r="A3" s="115" t="s">
        <v>12</v>
      </c>
      <c r="B3" s="148" t="s">
        <v>5</v>
      </c>
      <c r="C3" s="118" t="s">
        <v>102</v>
      </c>
      <c r="D3" s="121" t="s">
        <v>6</v>
      </c>
      <c r="E3" s="122" t="s">
        <v>102</v>
      </c>
    </row>
    <row r="4" spans="1:5" ht="23.25" customHeight="1" x14ac:dyDescent="0.2">
      <c r="A4" s="113" t="s">
        <v>107</v>
      </c>
      <c r="B4" s="148"/>
      <c r="C4" s="125">
        <v>0.1</v>
      </c>
      <c r="D4" s="126" t="str">
        <f>[1]Januar!C28</f>
        <v>Pkw (Diesel, mittel)</v>
      </c>
      <c r="E4" s="125">
        <v>0.38</v>
      </c>
    </row>
    <row r="5" spans="1:5" ht="23.25" customHeight="1" x14ac:dyDescent="0.2">
      <c r="A5" s="101" t="s">
        <v>88</v>
      </c>
      <c r="B5" s="120" t="str">
        <f>Januar!B57</f>
        <v xml:space="preserve"> </v>
      </c>
      <c r="C5" s="119">
        <f>IF(B5=" ",0,C$4*B5)</f>
        <v>0</v>
      </c>
      <c r="D5" s="124" t="str">
        <f>Januar!C57</f>
        <v xml:space="preserve"> </v>
      </c>
      <c r="E5" s="123">
        <f>IF(D5=" ",0,E$4*D5)</f>
        <v>0</v>
      </c>
    </row>
    <row r="6" spans="1:5" ht="23.25" customHeight="1" x14ac:dyDescent="0.2">
      <c r="A6" s="101" t="s">
        <v>89</v>
      </c>
      <c r="B6" s="120">
        <f>Februar!B56</f>
        <v>0</v>
      </c>
      <c r="C6" s="119">
        <f t="shared" ref="C6:C16" si="0">IF(B6=" ",0,C$4*B6)</f>
        <v>0</v>
      </c>
      <c r="D6" s="124">
        <f>Februar!C56</f>
        <v>0</v>
      </c>
      <c r="E6" s="123">
        <f t="shared" ref="E6:E16" si="1">IF(D6=" ",0,E$4*D6)</f>
        <v>0</v>
      </c>
    </row>
    <row r="7" spans="1:5" ht="23.25" customHeight="1" x14ac:dyDescent="0.2">
      <c r="A7" s="101" t="s">
        <v>90</v>
      </c>
      <c r="B7" s="120">
        <f>März!B56</f>
        <v>0</v>
      </c>
      <c r="C7" s="119">
        <f t="shared" si="0"/>
        <v>0</v>
      </c>
      <c r="D7" s="124">
        <f>März!C56</f>
        <v>0</v>
      </c>
      <c r="E7" s="123">
        <f t="shared" si="1"/>
        <v>0</v>
      </c>
    </row>
    <row r="8" spans="1:5" ht="23.25" customHeight="1" x14ac:dyDescent="0.2">
      <c r="A8" s="101" t="s">
        <v>91</v>
      </c>
      <c r="B8" s="120">
        <f>April!B56</f>
        <v>0</v>
      </c>
      <c r="C8" s="119">
        <f t="shared" si="0"/>
        <v>0</v>
      </c>
      <c r="D8" s="124">
        <f>April!C56</f>
        <v>0</v>
      </c>
      <c r="E8" s="123">
        <f t="shared" si="1"/>
        <v>0</v>
      </c>
    </row>
    <row r="9" spans="1:5" ht="23.25" customHeight="1" x14ac:dyDescent="0.2">
      <c r="A9" s="101" t="s">
        <v>92</v>
      </c>
      <c r="B9" s="120">
        <f>Mai!B56</f>
        <v>0</v>
      </c>
      <c r="C9" s="119">
        <f t="shared" si="0"/>
        <v>0</v>
      </c>
      <c r="D9" s="124">
        <f>Mai!C56</f>
        <v>0</v>
      </c>
      <c r="E9" s="123">
        <f t="shared" si="1"/>
        <v>0</v>
      </c>
    </row>
    <row r="10" spans="1:5" ht="23.25" customHeight="1" x14ac:dyDescent="0.2">
      <c r="A10" s="101" t="s">
        <v>93</v>
      </c>
      <c r="B10" s="120">
        <f>Juni!B56</f>
        <v>0</v>
      </c>
      <c r="C10" s="119">
        <f t="shared" si="0"/>
        <v>0</v>
      </c>
      <c r="D10" s="124">
        <f>Juni!C56</f>
        <v>0</v>
      </c>
      <c r="E10" s="123">
        <f t="shared" si="1"/>
        <v>0</v>
      </c>
    </row>
    <row r="11" spans="1:5" ht="23.25" customHeight="1" x14ac:dyDescent="0.2">
      <c r="A11" s="101" t="s">
        <v>94</v>
      </c>
      <c r="B11" s="120">
        <f>Juli!B56</f>
        <v>0</v>
      </c>
      <c r="C11" s="119">
        <f t="shared" si="0"/>
        <v>0</v>
      </c>
      <c r="D11" s="124">
        <f>Juli!C56</f>
        <v>0</v>
      </c>
      <c r="E11" s="123">
        <f t="shared" si="1"/>
        <v>0</v>
      </c>
    </row>
    <row r="12" spans="1:5" ht="23.25" customHeight="1" x14ac:dyDescent="0.2">
      <c r="A12" s="101" t="s">
        <v>95</v>
      </c>
      <c r="B12" s="120">
        <f>August!B56</f>
        <v>0</v>
      </c>
      <c r="C12" s="119">
        <f t="shared" si="0"/>
        <v>0</v>
      </c>
      <c r="D12" s="124">
        <f>August!C56</f>
        <v>0</v>
      </c>
      <c r="E12" s="123">
        <f t="shared" si="1"/>
        <v>0</v>
      </c>
    </row>
    <row r="13" spans="1:5" ht="23.25" customHeight="1" x14ac:dyDescent="0.2">
      <c r="A13" s="101" t="s">
        <v>96</v>
      </c>
      <c r="B13" s="120">
        <f>September!B56</f>
        <v>0</v>
      </c>
      <c r="C13" s="119">
        <f t="shared" si="0"/>
        <v>0</v>
      </c>
      <c r="D13" s="124">
        <f>September!C56</f>
        <v>0</v>
      </c>
      <c r="E13" s="123">
        <f t="shared" si="1"/>
        <v>0</v>
      </c>
    </row>
    <row r="14" spans="1:5" ht="23.25" customHeight="1" x14ac:dyDescent="0.2">
      <c r="A14" s="101" t="s">
        <v>97</v>
      </c>
      <c r="B14" s="120">
        <f>Oktober!B56</f>
        <v>0</v>
      </c>
      <c r="C14" s="119">
        <f t="shared" si="0"/>
        <v>0</v>
      </c>
      <c r="D14" s="124">
        <f>Oktober!C56</f>
        <v>0</v>
      </c>
      <c r="E14" s="123">
        <f t="shared" si="1"/>
        <v>0</v>
      </c>
    </row>
    <row r="15" spans="1:5" ht="23.25" customHeight="1" x14ac:dyDescent="0.2">
      <c r="A15" s="101" t="s">
        <v>98</v>
      </c>
      <c r="B15" s="120">
        <f>November!B56</f>
        <v>0</v>
      </c>
      <c r="C15" s="119">
        <f t="shared" si="0"/>
        <v>0</v>
      </c>
      <c r="D15" s="124">
        <f>November!C56</f>
        <v>0</v>
      </c>
      <c r="E15" s="123">
        <f t="shared" si="1"/>
        <v>0</v>
      </c>
    </row>
    <row r="16" spans="1:5" ht="23.25" customHeight="1" x14ac:dyDescent="0.2">
      <c r="A16" s="101" t="s">
        <v>99</v>
      </c>
      <c r="B16" s="120">
        <f>Dezember!B56</f>
        <v>0</v>
      </c>
      <c r="C16" s="119">
        <f t="shared" si="0"/>
        <v>0</v>
      </c>
      <c r="D16" s="124">
        <f>Dezember!C56</f>
        <v>0</v>
      </c>
      <c r="E16" s="123">
        <f t="shared" si="1"/>
        <v>0</v>
      </c>
    </row>
    <row r="17" spans="1:5" ht="14.25" customHeight="1" x14ac:dyDescent="0.2">
      <c r="A17" s="102"/>
      <c r="B17" s="103"/>
      <c r="C17" s="111"/>
      <c r="D17" s="111"/>
      <c r="E17" s="111"/>
    </row>
    <row r="18" spans="1:5" ht="23.25" customHeight="1" x14ac:dyDescent="0.2">
      <c r="A18" s="104" t="s">
        <v>100</v>
      </c>
      <c r="B18" s="105">
        <f>SUM(B5:B16)</f>
        <v>0</v>
      </c>
      <c r="C18" s="116">
        <f>SUM(C5:C16)</f>
        <v>0</v>
      </c>
      <c r="D18" s="112">
        <f>SUM(D5:D16)</f>
        <v>0</v>
      </c>
      <c r="E18" s="116">
        <f>SUM(E5:E16)</f>
        <v>0</v>
      </c>
    </row>
    <row r="19" spans="1:5" ht="14.25" customHeight="1" x14ac:dyDescent="0.2">
      <c r="B19" s="106"/>
      <c r="C19" s="106"/>
      <c r="D19" s="106"/>
    </row>
    <row r="20" spans="1:5" ht="23.25" customHeight="1" x14ac:dyDescent="0.2">
      <c r="A20" s="107" t="s">
        <v>101</v>
      </c>
      <c r="B20" s="108"/>
      <c r="C20" s="109" t="e">
        <f>Januar!B58+Februar!B57+März!B57+April!B57+Mai!B57+Juni!B57+Juli!B57+August!B57+September!B57+Oktober!B57+November!B57+Dezember!B57</f>
        <v>#VALUE!</v>
      </c>
      <c r="D20" s="109" t="e">
        <f>D18*C20</f>
        <v>#VALUE!</v>
      </c>
      <c r="E20" s="114"/>
    </row>
    <row r="21" spans="1:5" ht="14.25" customHeight="1" x14ac:dyDescent="0.2"/>
    <row r="22" spans="1:5" ht="23.25" customHeight="1" x14ac:dyDescent="0.2">
      <c r="A22" s="107" t="s">
        <v>54</v>
      </c>
      <c r="B22" s="108"/>
      <c r="C22" s="110"/>
      <c r="D22" s="110"/>
      <c r="E22" s="117" t="e">
        <f>C20*23</f>
        <v>#VALUE!</v>
      </c>
    </row>
  </sheetData>
  <mergeCells count="1">
    <mergeCell ref="B3:B4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'C:\Users\pc33\Desktop\Fahrtkosten\[Km-Abrechnung doppisch.xlsx]Emissionsfaktoren'!#REF!</xm:f>
          </x14:formula1>
          <xm:sqref>D4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59"/>
  <sheetViews>
    <sheetView zoomScaleNormal="100" workbookViewId="0">
      <selection activeCell="X13" sqref="X13:AM17"/>
    </sheetView>
  </sheetViews>
  <sheetFormatPr baseColWidth="10" defaultColWidth="11.42578125" defaultRowHeight="21" customHeight="1" x14ac:dyDescent="0.2"/>
  <cols>
    <col min="1" max="1" width="13.5703125" style="51" customWidth="1"/>
    <col min="2" max="2" width="11.42578125" style="51" customWidth="1"/>
    <col min="3" max="3" width="15.140625" style="51" customWidth="1"/>
    <col min="4" max="4" width="25.85546875" style="51" hidden="1" customWidth="1"/>
    <col min="5" max="5" width="12.85546875" style="52" customWidth="1"/>
    <col min="6" max="7" width="11.42578125" style="51" customWidth="1"/>
    <col min="8" max="8" width="11.42578125" style="52" customWidth="1"/>
    <col min="9" max="9" width="14.42578125" style="52" customWidth="1"/>
    <col min="10" max="10" width="2.42578125" style="52" customWidth="1"/>
    <col min="11" max="27" width="2.42578125" style="51" customWidth="1"/>
    <col min="28" max="28" width="9.42578125" style="51" customWidth="1"/>
    <col min="29" max="37" width="2.42578125" style="51" customWidth="1"/>
    <col min="38" max="38" width="5.42578125" style="51" customWidth="1"/>
    <col min="39" max="39" width="5.5703125" style="51" customWidth="1"/>
    <col min="40" max="16384" width="11.42578125" style="51"/>
  </cols>
  <sheetData>
    <row r="1" spans="1:39" ht="21" customHeight="1" x14ac:dyDescent="0.2">
      <c r="A1" s="149" t="s">
        <v>103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1"/>
    </row>
    <row r="2" spans="1:39" ht="21" customHeight="1" x14ac:dyDescent="0.2">
      <c r="A2" s="182" t="s">
        <v>109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4"/>
    </row>
    <row r="3" spans="1:39" ht="13.5" customHeight="1" x14ac:dyDescent="0.2">
      <c r="A3" s="165" t="s">
        <v>10</v>
      </c>
      <c r="B3" s="165"/>
      <c r="C3" s="165"/>
      <c r="D3" s="165"/>
      <c r="E3" s="165"/>
      <c r="F3" s="165"/>
      <c r="G3" s="165"/>
      <c r="H3" s="165"/>
      <c r="I3" s="166"/>
      <c r="J3" s="152" t="s">
        <v>17</v>
      </c>
      <c r="K3" s="153"/>
      <c r="L3" s="153"/>
      <c r="M3" s="153"/>
      <c r="N3" s="169"/>
      <c r="O3" s="153" t="s">
        <v>105</v>
      </c>
      <c r="P3" s="153"/>
      <c r="Q3" s="153"/>
      <c r="R3" s="153"/>
      <c r="S3" s="153"/>
      <c r="T3" s="153"/>
      <c r="U3" s="152" t="s">
        <v>18</v>
      </c>
      <c r="V3" s="153"/>
      <c r="W3" s="153"/>
      <c r="X3" s="153"/>
      <c r="Y3" s="153"/>
      <c r="Z3" s="169"/>
      <c r="AA3" s="152" t="s">
        <v>19</v>
      </c>
      <c r="AB3" s="153"/>
      <c r="AC3" s="169"/>
      <c r="AD3" s="152" t="s">
        <v>20</v>
      </c>
      <c r="AE3" s="153"/>
      <c r="AF3" s="153"/>
      <c r="AG3" s="154">
        <f>J57</f>
        <v>0</v>
      </c>
      <c r="AH3" s="155"/>
      <c r="AI3" s="155"/>
      <c r="AJ3" s="155"/>
      <c r="AK3" s="155"/>
      <c r="AL3" s="155"/>
      <c r="AM3" s="156"/>
    </row>
    <row r="4" spans="1:39" ht="5.25" customHeight="1" x14ac:dyDescent="0.2">
      <c r="A4" s="167"/>
      <c r="B4" s="167"/>
      <c r="C4" s="167"/>
      <c r="D4" s="167"/>
      <c r="E4" s="167"/>
      <c r="F4" s="167"/>
      <c r="G4" s="167"/>
      <c r="H4" s="167"/>
      <c r="I4" s="168"/>
      <c r="J4" s="159"/>
      <c r="K4" s="160"/>
      <c r="L4" s="160"/>
      <c r="M4" s="160"/>
      <c r="N4" s="161"/>
      <c r="O4" s="170"/>
      <c r="P4" s="170"/>
      <c r="Q4" s="170"/>
      <c r="R4" s="170"/>
      <c r="S4" s="170"/>
      <c r="T4" s="171"/>
      <c r="U4" s="174"/>
      <c r="V4" s="170"/>
      <c r="W4" s="170"/>
      <c r="X4" s="170"/>
      <c r="Y4" s="170"/>
      <c r="Z4" s="171"/>
      <c r="AA4" s="176"/>
      <c r="AB4" s="177"/>
      <c r="AC4" s="178"/>
      <c r="AD4" s="53"/>
      <c r="AE4" s="53"/>
      <c r="AF4" s="131"/>
      <c r="AG4" s="155"/>
      <c r="AH4" s="155"/>
      <c r="AI4" s="155"/>
      <c r="AJ4" s="155"/>
      <c r="AK4" s="155"/>
      <c r="AL4" s="155"/>
      <c r="AM4" s="156"/>
    </row>
    <row r="5" spans="1:39" ht="5.25" customHeight="1" x14ac:dyDescent="0.2">
      <c r="A5" s="167"/>
      <c r="B5" s="167"/>
      <c r="C5" s="167"/>
      <c r="D5" s="167"/>
      <c r="E5" s="167"/>
      <c r="F5" s="167"/>
      <c r="G5" s="167"/>
      <c r="H5" s="167"/>
      <c r="I5" s="168"/>
      <c r="J5" s="159"/>
      <c r="K5" s="160"/>
      <c r="L5" s="160"/>
      <c r="M5" s="160"/>
      <c r="N5" s="161"/>
      <c r="O5" s="170"/>
      <c r="P5" s="170"/>
      <c r="Q5" s="170"/>
      <c r="R5" s="170"/>
      <c r="S5" s="170"/>
      <c r="T5" s="171"/>
      <c r="U5" s="174"/>
      <c r="V5" s="170"/>
      <c r="W5" s="170"/>
      <c r="X5" s="170"/>
      <c r="Y5" s="170"/>
      <c r="Z5" s="171"/>
      <c r="AA5" s="176"/>
      <c r="AB5" s="177"/>
      <c r="AC5" s="178"/>
      <c r="AD5" s="53"/>
      <c r="AE5" s="53"/>
      <c r="AF5" s="131"/>
      <c r="AG5" s="155"/>
      <c r="AH5" s="155"/>
      <c r="AI5" s="155"/>
      <c r="AJ5" s="155"/>
      <c r="AK5" s="155"/>
      <c r="AL5" s="155"/>
      <c r="AM5" s="156"/>
    </row>
    <row r="6" spans="1:39" ht="9" customHeight="1" x14ac:dyDescent="0.2">
      <c r="A6" s="185" t="s">
        <v>12</v>
      </c>
      <c r="B6" s="195"/>
      <c r="C6" s="196"/>
      <c r="D6" s="196"/>
      <c r="E6" s="196"/>
      <c r="F6" s="196"/>
      <c r="G6" s="196"/>
      <c r="H6" s="196"/>
      <c r="I6" s="196"/>
      <c r="J6" s="159"/>
      <c r="K6" s="160"/>
      <c r="L6" s="160"/>
      <c r="M6" s="160"/>
      <c r="N6" s="161"/>
      <c r="O6" s="170"/>
      <c r="P6" s="170"/>
      <c r="Q6" s="170"/>
      <c r="R6" s="170"/>
      <c r="S6" s="170"/>
      <c r="T6" s="171"/>
      <c r="U6" s="174"/>
      <c r="V6" s="170"/>
      <c r="W6" s="170"/>
      <c r="X6" s="170"/>
      <c r="Y6" s="170"/>
      <c r="Z6" s="171"/>
      <c r="AA6" s="176"/>
      <c r="AB6" s="177"/>
      <c r="AC6" s="178"/>
      <c r="AD6" s="53"/>
      <c r="AE6" s="53"/>
      <c r="AF6" s="131"/>
      <c r="AG6" s="155"/>
      <c r="AH6" s="155"/>
      <c r="AI6" s="155"/>
      <c r="AJ6" s="155"/>
      <c r="AK6" s="155"/>
      <c r="AL6" s="155"/>
      <c r="AM6" s="156"/>
    </row>
    <row r="7" spans="1:39" ht="5.25" customHeight="1" thickBot="1" x14ac:dyDescent="0.25">
      <c r="A7" s="185"/>
      <c r="B7" s="197"/>
      <c r="C7" s="198"/>
      <c r="D7" s="198"/>
      <c r="E7" s="198"/>
      <c r="F7" s="198"/>
      <c r="G7" s="198"/>
      <c r="H7" s="198"/>
      <c r="I7" s="198"/>
      <c r="J7" s="162"/>
      <c r="K7" s="163"/>
      <c r="L7" s="163"/>
      <c r="M7" s="163"/>
      <c r="N7" s="164"/>
      <c r="O7" s="172"/>
      <c r="P7" s="172"/>
      <c r="Q7" s="172"/>
      <c r="R7" s="172"/>
      <c r="S7" s="172"/>
      <c r="T7" s="173"/>
      <c r="U7" s="175"/>
      <c r="V7" s="172"/>
      <c r="W7" s="172"/>
      <c r="X7" s="172"/>
      <c r="Y7" s="172"/>
      <c r="Z7" s="173"/>
      <c r="AA7" s="179"/>
      <c r="AB7" s="180"/>
      <c r="AC7" s="181"/>
      <c r="AD7" s="54"/>
      <c r="AE7" s="54"/>
      <c r="AF7" s="132"/>
      <c r="AG7" s="157"/>
      <c r="AH7" s="157"/>
      <c r="AI7" s="157"/>
      <c r="AJ7" s="157"/>
      <c r="AK7" s="157"/>
      <c r="AL7" s="157"/>
      <c r="AM7" s="158"/>
    </row>
    <row r="8" spans="1:39" ht="11.25" customHeight="1" x14ac:dyDescent="0.2">
      <c r="A8" s="185"/>
      <c r="B8" s="199"/>
      <c r="C8" s="200"/>
      <c r="D8" s="200"/>
      <c r="E8" s="200"/>
      <c r="F8" s="200"/>
      <c r="G8" s="200"/>
      <c r="H8" s="200"/>
      <c r="I8" s="201"/>
      <c r="J8" s="202" t="s">
        <v>21</v>
      </c>
      <c r="K8" s="203"/>
      <c r="L8" s="55" t="s">
        <v>22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X8" s="202" t="s">
        <v>23</v>
      </c>
      <c r="Y8" s="204"/>
      <c r="Z8" s="58" t="s">
        <v>24</v>
      </c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7"/>
      <c r="AL8" s="205" t="s">
        <v>25</v>
      </c>
      <c r="AM8" s="206"/>
    </row>
    <row r="9" spans="1:39" ht="5.25" customHeight="1" x14ac:dyDescent="0.2">
      <c r="A9" s="185" t="s">
        <v>11</v>
      </c>
      <c r="B9" s="195"/>
      <c r="C9" s="196"/>
      <c r="D9" s="196"/>
      <c r="E9" s="196"/>
      <c r="F9" s="196"/>
      <c r="G9" s="196"/>
      <c r="H9" s="196"/>
      <c r="I9" s="207"/>
      <c r="J9" s="209"/>
      <c r="K9" s="210"/>
      <c r="L9" s="211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11"/>
      <c r="Y9" s="220"/>
      <c r="Z9" s="229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10"/>
      <c r="AL9" s="59"/>
      <c r="AM9" s="60"/>
    </row>
    <row r="10" spans="1:39" ht="4.5" customHeight="1" x14ac:dyDescent="0.2">
      <c r="A10" s="185"/>
      <c r="B10" s="197"/>
      <c r="C10" s="198"/>
      <c r="D10" s="198"/>
      <c r="E10" s="198"/>
      <c r="F10" s="198"/>
      <c r="G10" s="198"/>
      <c r="H10" s="198"/>
      <c r="I10" s="208"/>
      <c r="J10" s="174"/>
      <c r="K10" s="171"/>
      <c r="L10" s="214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6"/>
      <c r="X10" s="214"/>
      <c r="Y10" s="221"/>
      <c r="Z10" s="231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1"/>
      <c r="AL10" s="59"/>
      <c r="AM10" s="60"/>
    </row>
    <row r="11" spans="1:39" ht="12.75" customHeight="1" x14ac:dyDescent="0.2">
      <c r="A11" s="185"/>
      <c r="B11" s="197"/>
      <c r="C11" s="198"/>
      <c r="D11" s="198"/>
      <c r="E11" s="198"/>
      <c r="F11" s="198"/>
      <c r="G11" s="198"/>
      <c r="H11" s="198"/>
      <c r="I11" s="208"/>
      <c r="J11" s="174"/>
      <c r="K11" s="171"/>
      <c r="L11" s="214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6"/>
      <c r="X11" s="214"/>
      <c r="Y11" s="221"/>
      <c r="Z11" s="231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1"/>
      <c r="AL11" s="59"/>
      <c r="AM11" s="60"/>
    </row>
    <row r="12" spans="1:39" ht="5.25" customHeight="1" thickBot="1" x14ac:dyDescent="0.25">
      <c r="A12" s="185"/>
      <c r="B12" s="197"/>
      <c r="C12" s="198"/>
      <c r="D12" s="198"/>
      <c r="E12" s="198"/>
      <c r="F12" s="198"/>
      <c r="G12" s="198"/>
      <c r="H12" s="198"/>
      <c r="I12" s="208"/>
      <c r="J12" s="175"/>
      <c r="K12" s="173"/>
      <c r="L12" s="217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9"/>
      <c r="X12" s="217"/>
      <c r="Y12" s="222"/>
      <c r="Z12" s="23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3"/>
      <c r="AL12" s="61"/>
      <c r="AM12" s="62"/>
    </row>
    <row r="13" spans="1:39" ht="5.25" customHeight="1" x14ac:dyDescent="0.2">
      <c r="A13" s="185"/>
      <c r="B13" s="199"/>
      <c r="C13" s="200"/>
      <c r="D13" s="200"/>
      <c r="E13" s="200"/>
      <c r="F13" s="200"/>
      <c r="G13" s="200"/>
      <c r="H13" s="200"/>
      <c r="I13" s="201"/>
      <c r="J13" s="233" t="s">
        <v>26</v>
      </c>
      <c r="K13" s="234"/>
      <c r="L13" s="235"/>
      <c r="M13" s="242" t="s">
        <v>108</v>
      </c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8" t="s">
        <v>96</v>
      </c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9"/>
    </row>
    <row r="14" spans="1:39" ht="5.25" customHeight="1" x14ac:dyDescent="0.2">
      <c r="A14" s="185" t="s">
        <v>13</v>
      </c>
      <c r="B14" s="186"/>
      <c r="C14" s="187"/>
      <c r="D14" s="187"/>
      <c r="E14" s="187"/>
      <c r="F14" s="187"/>
      <c r="G14" s="187"/>
      <c r="H14" s="187"/>
      <c r="I14" s="188"/>
      <c r="J14" s="236"/>
      <c r="K14" s="237"/>
      <c r="L14" s="238"/>
      <c r="M14" s="244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1"/>
    </row>
    <row r="15" spans="1:39" ht="5.25" customHeight="1" x14ac:dyDescent="0.2">
      <c r="A15" s="185"/>
      <c r="B15" s="189"/>
      <c r="C15" s="190"/>
      <c r="D15" s="190"/>
      <c r="E15" s="190"/>
      <c r="F15" s="190"/>
      <c r="G15" s="190"/>
      <c r="H15" s="190"/>
      <c r="I15" s="191"/>
      <c r="J15" s="236"/>
      <c r="K15" s="237"/>
      <c r="L15" s="238"/>
      <c r="M15" s="244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1"/>
    </row>
    <row r="16" spans="1:39" ht="11.25" customHeight="1" x14ac:dyDescent="0.2">
      <c r="A16" s="185"/>
      <c r="B16" s="189"/>
      <c r="C16" s="190"/>
      <c r="D16" s="190"/>
      <c r="E16" s="190"/>
      <c r="F16" s="190"/>
      <c r="G16" s="190"/>
      <c r="H16" s="190"/>
      <c r="I16" s="191"/>
      <c r="J16" s="236"/>
      <c r="K16" s="237"/>
      <c r="L16" s="238"/>
      <c r="M16" s="244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1"/>
    </row>
    <row r="17" spans="1:39" ht="5.25" customHeight="1" thickBot="1" x14ac:dyDescent="0.25">
      <c r="A17" s="185"/>
      <c r="B17" s="192"/>
      <c r="C17" s="193"/>
      <c r="D17" s="193"/>
      <c r="E17" s="193"/>
      <c r="F17" s="193"/>
      <c r="G17" s="193"/>
      <c r="H17" s="193"/>
      <c r="I17" s="194"/>
      <c r="J17" s="239"/>
      <c r="K17" s="240"/>
      <c r="L17" s="241"/>
      <c r="M17" s="246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3"/>
    </row>
    <row r="18" spans="1:39" ht="11.25" customHeight="1" x14ac:dyDescent="0.2">
      <c r="A18" s="262" t="s">
        <v>0</v>
      </c>
      <c r="B18" s="265" t="s">
        <v>1</v>
      </c>
      <c r="C18" s="265"/>
      <c r="D18" s="265"/>
      <c r="E18" s="265"/>
      <c r="F18" s="266" t="s">
        <v>2</v>
      </c>
      <c r="G18" s="265"/>
      <c r="H18" s="265"/>
      <c r="I18" s="267" t="s">
        <v>35</v>
      </c>
      <c r="J18" s="202" t="s">
        <v>27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03"/>
      <c r="AA18" s="202" t="s">
        <v>28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03"/>
    </row>
    <row r="19" spans="1:39" ht="7.5" customHeight="1" x14ac:dyDescent="0.2">
      <c r="A19" s="263"/>
      <c r="B19" s="265"/>
      <c r="C19" s="265"/>
      <c r="D19" s="265"/>
      <c r="E19" s="265"/>
      <c r="F19" s="266"/>
      <c r="G19" s="265"/>
      <c r="H19" s="265"/>
      <c r="I19" s="268"/>
      <c r="J19" s="59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60"/>
      <c r="AA19" s="59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60"/>
    </row>
    <row r="20" spans="1:39" ht="7.5" customHeight="1" x14ac:dyDescent="0.2">
      <c r="A20" s="263"/>
      <c r="B20" s="265"/>
      <c r="C20" s="265"/>
      <c r="D20" s="265"/>
      <c r="E20" s="265"/>
      <c r="F20" s="266"/>
      <c r="G20" s="265"/>
      <c r="H20" s="265"/>
      <c r="I20" s="268"/>
      <c r="J20" s="59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60"/>
      <c r="AA20" s="59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0"/>
    </row>
    <row r="21" spans="1:39" ht="7.5" customHeight="1" x14ac:dyDescent="0.2">
      <c r="A21" s="263"/>
      <c r="B21" s="224" t="s">
        <v>16</v>
      </c>
      <c r="C21" s="224"/>
      <c r="D21" s="89"/>
      <c r="E21" s="269" t="s">
        <v>4</v>
      </c>
      <c r="F21" s="225" t="s">
        <v>16</v>
      </c>
      <c r="G21" s="224"/>
      <c r="H21" s="271" t="s">
        <v>4</v>
      </c>
      <c r="I21" s="281" t="s">
        <v>8</v>
      </c>
      <c r="J21" s="59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60"/>
      <c r="AA21" s="59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60"/>
    </row>
    <row r="22" spans="1:39" ht="7.5" customHeight="1" thickBot="1" x14ac:dyDescent="0.25">
      <c r="A22" s="263"/>
      <c r="B22" s="224"/>
      <c r="C22" s="224"/>
      <c r="D22" s="89"/>
      <c r="E22" s="269"/>
      <c r="F22" s="225"/>
      <c r="G22" s="224"/>
      <c r="H22" s="271"/>
      <c r="I22" s="281"/>
      <c r="J22" s="61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2"/>
      <c r="AA22" s="61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2"/>
    </row>
    <row r="23" spans="1:39" ht="11.25" customHeight="1" x14ac:dyDescent="0.2">
      <c r="A23" s="263"/>
      <c r="B23" s="224"/>
      <c r="C23" s="224"/>
      <c r="D23" s="89"/>
      <c r="E23" s="269"/>
      <c r="F23" s="225"/>
      <c r="G23" s="224"/>
      <c r="H23" s="271"/>
      <c r="I23" s="281"/>
      <c r="J23" s="205" t="s">
        <v>29</v>
      </c>
      <c r="K23" s="282"/>
      <c r="L23" s="282"/>
      <c r="M23" s="282"/>
      <c r="N23" s="282"/>
      <c r="O23" s="282"/>
      <c r="P23" s="282"/>
      <c r="Q23" s="64"/>
      <c r="R23" s="64"/>
      <c r="S23" s="65" t="s">
        <v>30</v>
      </c>
      <c r="T23" s="64"/>
      <c r="U23" s="64"/>
      <c r="V23" s="64"/>
      <c r="W23" s="64"/>
      <c r="X23" s="64"/>
      <c r="Y23" s="64"/>
      <c r="Z23" s="66"/>
      <c r="AA23" s="202" t="s">
        <v>31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03"/>
    </row>
    <row r="24" spans="1:39" ht="7.5" customHeight="1" x14ac:dyDescent="0.2">
      <c r="A24" s="263"/>
      <c r="B24" s="224" t="s">
        <v>3</v>
      </c>
      <c r="C24" s="224"/>
      <c r="D24" s="89"/>
      <c r="E24" s="269"/>
      <c r="F24" s="225" t="s">
        <v>3</v>
      </c>
      <c r="G24" s="224"/>
      <c r="H24" s="271"/>
      <c r="I24" s="281"/>
      <c r="J24" s="59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60"/>
      <c r="AA24" s="59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60"/>
    </row>
    <row r="25" spans="1:39" ht="7.5" customHeight="1" x14ac:dyDescent="0.2">
      <c r="A25" s="263"/>
      <c r="B25" s="224"/>
      <c r="C25" s="224"/>
      <c r="D25" s="89"/>
      <c r="E25" s="269"/>
      <c r="F25" s="225"/>
      <c r="G25" s="224"/>
      <c r="H25" s="271"/>
      <c r="I25" s="281"/>
      <c r="J25" s="59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60"/>
      <c r="AA25" s="59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60"/>
    </row>
    <row r="26" spans="1:39" ht="7.5" customHeight="1" x14ac:dyDescent="0.2">
      <c r="A26" s="263"/>
      <c r="B26" s="224"/>
      <c r="C26" s="224"/>
      <c r="D26" s="89"/>
      <c r="E26" s="269"/>
      <c r="F26" s="225"/>
      <c r="G26" s="224"/>
      <c r="H26" s="271"/>
      <c r="I26" s="281"/>
      <c r="J26" s="59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60"/>
      <c r="AA26" s="59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60"/>
    </row>
    <row r="27" spans="1:39" ht="7.5" customHeight="1" thickBot="1" x14ac:dyDescent="0.25">
      <c r="A27" s="263"/>
      <c r="B27" s="226" t="s">
        <v>5</v>
      </c>
      <c r="C27" s="227" t="s">
        <v>6</v>
      </c>
      <c r="D27" s="129"/>
      <c r="E27" s="269"/>
      <c r="F27" s="225" t="s">
        <v>7</v>
      </c>
      <c r="G27" s="224" t="s">
        <v>34</v>
      </c>
      <c r="H27" s="271"/>
      <c r="I27" s="281"/>
      <c r="J27" s="61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2"/>
      <c r="AA27" s="61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2"/>
    </row>
    <row r="28" spans="1:39" ht="11.25" customHeight="1" x14ac:dyDescent="0.2">
      <c r="A28" s="263"/>
      <c r="B28" s="226"/>
      <c r="C28" s="228"/>
      <c r="D28" s="129"/>
      <c r="E28" s="269"/>
      <c r="F28" s="225"/>
      <c r="G28" s="224"/>
      <c r="H28" s="271"/>
      <c r="I28" s="283" t="s">
        <v>9</v>
      </c>
      <c r="J28" s="133" t="s">
        <v>85</v>
      </c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 t="s">
        <v>32</v>
      </c>
      <c r="AD28" s="134"/>
      <c r="AE28" s="134"/>
      <c r="AF28" s="134"/>
      <c r="AG28" s="134"/>
      <c r="AH28" s="134"/>
      <c r="AI28" s="134"/>
      <c r="AJ28" s="134"/>
      <c r="AK28" s="134"/>
      <c r="AL28" s="134"/>
      <c r="AM28" s="135"/>
    </row>
    <row r="29" spans="1:39" ht="24" customHeight="1" x14ac:dyDescent="0.2">
      <c r="A29" s="263"/>
      <c r="B29" s="226"/>
      <c r="C29" s="1" t="s">
        <v>47</v>
      </c>
      <c r="D29" s="67">
        <f>VLOOKUP(C29,Emissionsfaktoren!A3:B19,2,FALSE)</f>
        <v>0.17224999999999999</v>
      </c>
      <c r="E29" s="269"/>
      <c r="F29" s="225"/>
      <c r="G29" s="224"/>
      <c r="H29" s="271"/>
      <c r="I29" s="283"/>
      <c r="J29" s="136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8"/>
    </row>
    <row r="30" spans="1:39" ht="5.25" customHeight="1" x14ac:dyDescent="0.2">
      <c r="A30" s="263"/>
      <c r="B30" s="273">
        <v>0.1</v>
      </c>
      <c r="C30" s="273">
        <v>0.38</v>
      </c>
      <c r="D30" s="127"/>
      <c r="E30" s="269"/>
      <c r="F30" s="275" t="s">
        <v>33</v>
      </c>
      <c r="G30" s="273">
        <v>0.02</v>
      </c>
      <c r="H30" s="271"/>
      <c r="I30" s="283"/>
      <c r="J30" s="277" t="s">
        <v>104</v>
      </c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96"/>
      <c r="W30" s="296"/>
      <c r="X30" s="296"/>
      <c r="Y30" s="296"/>
      <c r="Z30" s="296"/>
      <c r="AA30" s="296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8"/>
    </row>
    <row r="31" spans="1:39" ht="14.25" customHeight="1" x14ac:dyDescent="0.2">
      <c r="A31" s="263"/>
      <c r="B31" s="273"/>
      <c r="C31" s="273"/>
      <c r="D31" s="127"/>
      <c r="E31" s="269"/>
      <c r="F31" s="275"/>
      <c r="G31" s="273"/>
      <c r="H31" s="271"/>
      <c r="I31" s="283"/>
      <c r="J31" s="279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97"/>
      <c r="W31" s="297"/>
      <c r="X31" s="297"/>
      <c r="Y31" s="297"/>
      <c r="Z31" s="297"/>
      <c r="AA31" s="297"/>
      <c r="AB31" s="139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1"/>
    </row>
    <row r="32" spans="1:39" ht="6" customHeight="1" thickBot="1" x14ac:dyDescent="0.25">
      <c r="A32" s="263"/>
      <c r="B32" s="273"/>
      <c r="C32" s="273"/>
      <c r="D32" s="127"/>
      <c r="E32" s="269"/>
      <c r="F32" s="275"/>
      <c r="G32" s="273"/>
      <c r="H32" s="271"/>
      <c r="I32" s="283"/>
      <c r="J32" s="142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6"/>
    </row>
    <row r="33" spans="1:39" ht="7.5" customHeight="1" x14ac:dyDescent="0.2">
      <c r="A33" s="263"/>
      <c r="B33" s="273"/>
      <c r="C33" s="273"/>
      <c r="D33" s="127"/>
      <c r="E33" s="269"/>
      <c r="F33" s="275"/>
      <c r="G33" s="273"/>
      <c r="H33" s="271"/>
      <c r="I33" s="283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1:39" ht="14.25" customHeight="1" x14ac:dyDescent="0.2">
      <c r="A34" s="264"/>
      <c r="B34" s="274"/>
      <c r="C34" s="274"/>
      <c r="D34" s="128"/>
      <c r="E34" s="270"/>
      <c r="F34" s="276"/>
      <c r="G34" s="274"/>
      <c r="H34" s="272"/>
      <c r="I34" s="284"/>
      <c r="J34" s="287" t="s">
        <v>14</v>
      </c>
      <c r="K34" s="288"/>
      <c r="L34" s="288"/>
      <c r="M34" s="288"/>
      <c r="N34" s="288"/>
      <c r="O34" s="288"/>
      <c r="P34" s="288"/>
      <c r="Q34" s="288"/>
      <c r="R34" s="289"/>
      <c r="S34" s="144" t="s">
        <v>106</v>
      </c>
      <c r="T34" s="145"/>
      <c r="U34" s="146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7"/>
    </row>
    <row r="35" spans="1:39" ht="20.100000000000001" customHeight="1" x14ac:dyDescent="0.2">
      <c r="A35" s="70"/>
      <c r="B35" s="71"/>
      <c r="C35" s="72"/>
      <c r="D35" s="73">
        <f>C35*$D$29</f>
        <v>0</v>
      </c>
      <c r="E35" s="74">
        <f t="shared" ref="E35:E56" si="0">IF(B35*B$30+C35*C$30&gt;0,B35*B$30+C35*C$30,0)</f>
        <v>0</v>
      </c>
      <c r="F35" s="75"/>
      <c r="G35" s="72"/>
      <c r="H35" s="130">
        <f t="shared" ref="H35:H56" si="1">IF(F35&gt;0,F35*G35*G$30,0)</f>
        <v>0</v>
      </c>
      <c r="I35" s="76"/>
      <c r="J35" s="290">
        <f>IF(B35+C35+F35+G35+I35&gt;0,(E35+H35+I35),0)</f>
        <v>0</v>
      </c>
      <c r="K35" s="291"/>
      <c r="L35" s="291"/>
      <c r="M35" s="291"/>
      <c r="N35" s="291"/>
      <c r="O35" s="291"/>
      <c r="P35" s="291"/>
      <c r="Q35" s="291"/>
      <c r="R35" s="292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4"/>
    </row>
    <row r="36" spans="1:39" ht="20.100000000000001" customHeight="1" x14ac:dyDescent="0.2">
      <c r="A36" s="77"/>
      <c r="B36" s="78"/>
      <c r="C36" s="79"/>
      <c r="D36" s="73">
        <f t="shared" ref="D36:D56" si="2">C36*$D$29</f>
        <v>0</v>
      </c>
      <c r="E36" s="130">
        <f t="shared" si="0"/>
        <v>0</v>
      </c>
      <c r="F36" s="78"/>
      <c r="G36" s="79"/>
      <c r="H36" s="130">
        <f t="shared" si="1"/>
        <v>0</v>
      </c>
      <c r="I36" s="80"/>
      <c r="J36" s="256">
        <f t="shared" ref="J36:J56" si="3">IF(B36+C36+F36+G36+I36&gt;0,(E36+H36+I36),0)</f>
        <v>0</v>
      </c>
      <c r="K36" s="257"/>
      <c r="L36" s="257"/>
      <c r="M36" s="257"/>
      <c r="N36" s="257"/>
      <c r="O36" s="257"/>
      <c r="P36" s="257"/>
      <c r="Q36" s="257"/>
      <c r="R36" s="258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5"/>
    </row>
    <row r="37" spans="1:39" ht="20.100000000000001" customHeight="1" x14ac:dyDescent="0.2">
      <c r="A37" s="77"/>
      <c r="B37" s="78"/>
      <c r="C37" s="79"/>
      <c r="D37" s="73">
        <f t="shared" si="2"/>
        <v>0</v>
      </c>
      <c r="E37" s="130">
        <f t="shared" si="0"/>
        <v>0</v>
      </c>
      <c r="F37" s="78"/>
      <c r="G37" s="79"/>
      <c r="H37" s="130">
        <f t="shared" si="1"/>
        <v>0</v>
      </c>
      <c r="I37" s="80"/>
      <c r="J37" s="256">
        <f t="shared" si="3"/>
        <v>0</v>
      </c>
      <c r="K37" s="257"/>
      <c r="L37" s="257"/>
      <c r="M37" s="257"/>
      <c r="N37" s="257"/>
      <c r="O37" s="257"/>
      <c r="P37" s="257"/>
      <c r="Q37" s="257"/>
      <c r="R37" s="258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5"/>
    </row>
    <row r="38" spans="1:39" ht="20.100000000000001" customHeight="1" x14ac:dyDescent="0.2">
      <c r="A38" s="77"/>
      <c r="B38" s="78"/>
      <c r="C38" s="79"/>
      <c r="D38" s="73">
        <f t="shared" si="2"/>
        <v>0</v>
      </c>
      <c r="E38" s="130">
        <f t="shared" si="0"/>
        <v>0</v>
      </c>
      <c r="F38" s="78"/>
      <c r="G38" s="79"/>
      <c r="H38" s="130">
        <f t="shared" si="1"/>
        <v>0</v>
      </c>
      <c r="I38" s="80"/>
      <c r="J38" s="256">
        <f t="shared" si="3"/>
        <v>0</v>
      </c>
      <c r="K38" s="257"/>
      <c r="L38" s="257"/>
      <c r="M38" s="257"/>
      <c r="N38" s="257"/>
      <c r="O38" s="257"/>
      <c r="P38" s="257"/>
      <c r="Q38" s="257"/>
      <c r="R38" s="258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5"/>
    </row>
    <row r="39" spans="1:39" ht="20.100000000000001" customHeight="1" x14ac:dyDescent="0.2">
      <c r="A39" s="77"/>
      <c r="B39" s="78"/>
      <c r="C39" s="79"/>
      <c r="D39" s="73">
        <f t="shared" si="2"/>
        <v>0</v>
      </c>
      <c r="E39" s="130">
        <f t="shared" si="0"/>
        <v>0</v>
      </c>
      <c r="F39" s="78"/>
      <c r="G39" s="79"/>
      <c r="H39" s="130">
        <f t="shared" si="1"/>
        <v>0</v>
      </c>
      <c r="I39" s="80"/>
      <c r="J39" s="256">
        <f t="shared" si="3"/>
        <v>0</v>
      </c>
      <c r="K39" s="257"/>
      <c r="L39" s="257"/>
      <c r="M39" s="257"/>
      <c r="N39" s="257"/>
      <c r="O39" s="257"/>
      <c r="P39" s="257"/>
      <c r="Q39" s="257"/>
      <c r="R39" s="258"/>
      <c r="S39" s="260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5"/>
    </row>
    <row r="40" spans="1:39" ht="20.100000000000001" customHeight="1" x14ac:dyDescent="0.2">
      <c r="A40" s="77"/>
      <c r="B40" s="78"/>
      <c r="C40" s="79"/>
      <c r="D40" s="73">
        <f t="shared" si="2"/>
        <v>0</v>
      </c>
      <c r="E40" s="130">
        <f t="shared" si="0"/>
        <v>0</v>
      </c>
      <c r="F40" s="78"/>
      <c r="G40" s="79"/>
      <c r="H40" s="130">
        <f t="shared" si="1"/>
        <v>0</v>
      </c>
      <c r="I40" s="80"/>
      <c r="J40" s="256">
        <f t="shared" si="3"/>
        <v>0</v>
      </c>
      <c r="K40" s="257"/>
      <c r="L40" s="257"/>
      <c r="M40" s="257"/>
      <c r="N40" s="257"/>
      <c r="O40" s="257"/>
      <c r="P40" s="257"/>
      <c r="Q40" s="257"/>
      <c r="R40" s="258"/>
      <c r="S40" s="259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1"/>
    </row>
    <row r="41" spans="1:39" ht="20.100000000000001" customHeight="1" x14ac:dyDescent="0.2">
      <c r="A41" s="77"/>
      <c r="B41" s="78"/>
      <c r="C41" s="79"/>
      <c r="D41" s="73">
        <f t="shared" si="2"/>
        <v>0</v>
      </c>
      <c r="E41" s="130">
        <f t="shared" si="0"/>
        <v>0</v>
      </c>
      <c r="F41" s="78"/>
      <c r="G41" s="79"/>
      <c r="H41" s="130">
        <f t="shared" si="1"/>
        <v>0</v>
      </c>
      <c r="I41" s="80"/>
      <c r="J41" s="256">
        <f t="shared" si="3"/>
        <v>0</v>
      </c>
      <c r="K41" s="257"/>
      <c r="L41" s="257"/>
      <c r="M41" s="257"/>
      <c r="N41" s="257"/>
      <c r="O41" s="257"/>
      <c r="P41" s="257"/>
      <c r="Q41" s="257"/>
      <c r="R41" s="258"/>
      <c r="S41" s="260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5"/>
    </row>
    <row r="42" spans="1:39" ht="20.100000000000001" customHeight="1" x14ac:dyDescent="0.2">
      <c r="A42" s="77"/>
      <c r="B42" s="78"/>
      <c r="C42" s="79"/>
      <c r="D42" s="73">
        <f t="shared" si="2"/>
        <v>0</v>
      </c>
      <c r="E42" s="130">
        <f t="shared" si="0"/>
        <v>0</v>
      </c>
      <c r="F42" s="78"/>
      <c r="G42" s="79"/>
      <c r="H42" s="130">
        <f t="shared" si="1"/>
        <v>0</v>
      </c>
      <c r="I42" s="80"/>
      <c r="J42" s="256">
        <f t="shared" si="3"/>
        <v>0</v>
      </c>
      <c r="K42" s="257"/>
      <c r="L42" s="257"/>
      <c r="M42" s="257"/>
      <c r="N42" s="257"/>
      <c r="O42" s="257"/>
      <c r="P42" s="257"/>
      <c r="Q42" s="257"/>
      <c r="R42" s="258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5"/>
    </row>
    <row r="43" spans="1:39" ht="20.100000000000001" customHeight="1" x14ac:dyDescent="0.2">
      <c r="A43" s="81"/>
      <c r="B43" s="82"/>
      <c r="C43" s="79"/>
      <c r="D43" s="73">
        <f t="shared" si="2"/>
        <v>0</v>
      </c>
      <c r="E43" s="130">
        <f t="shared" si="0"/>
        <v>0</v>
      </c>
      <c r="F43" s="82"/>
      <c r="G43" s="83"/>
      <c r="H43" s="84">
        <f t="shared" si="1"/>
        <v>0</v>
      </c>
      <c r="I43" s="85"/>
      <c r="J43" s="256">
        <f t="shared" si="3"/>
        <v>0</v>
      </c>
      <c r="K43" s="257"/>
      <c r="L43" s="257"/>
      <c r="M43" s="257"/>
      <c r="N43" s="257"/>
      <c r="O43" s="257"/>
      <c r="P43" s="257"/>
      <c r="Q43" s="257"/>
      <c r="R43" s="258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1"/>
    </row>
    <row r="44" spans="1:39" ht="20.100000000000001" customHeight="1" x14ac:dyDescent="0.2">
      <c r="A44" s="77"/>
      <c r="B44" s="78"/>
      <c r="C44" s="79"/>
      <c r="D44" s="73">
        <f t="shared" si="2"/>
        <v>0</v>
      </c>
      <c r="E44" s="130">
        <f t="shared" si="0"/>
        <v>0</v>
      </c>
      <c r="F44" s="78"/>
      <c r="G44" s="79"/>
      <c r="H44" s="130">
        <f t="shared" si="1"/>
        <v>0</v>
      </c>
      <c r="I44" s="80"/>
      <c r="J44" s="256">
        <f t="shared" si="3"/>
        <v>0</v>
      </c>
      <c r="K44" s="257"/>
      <c r="L44" s="257"/>
      <c r="M44" s="257"/>
      <c r="N44" s="257"/>
      <c r="O44" s="257"/>
      <c r="P44" s="257"/>
      <c r="Q44" s="257"/>
      <c r="R44" s="258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5"/>
    </row>
    <row r="45" spans="1:39" ht="20.100000000000001" customHeight="1" x14ac:dyDescent="0.2">
      <c r="A45" s="77"/>
      <c r="B45" s="78"/>
      <c r="C45" s="79"/>
      <c r="D45" s="73">
        <f t="shared" si="2"/>
        <v>0</v>
      </c>
      <c r="E45" s="130">
        <f t="shared" si="0"/>
        <v>0</v>
      </c>
      <c r="F45" s="78"/>
      <c r="G45" s="79"/>
      <c r="H45" s="130">
        <f t="shared" si="1"/>
        <v>0</v>
      </c>
      <c r="I45" s="80"/>
      <c r="J45" s="256">
        <f t="shared" si="3"/>
        <v>0</v>
      </c>
      <c r="K45" s="257"/>
      <c r="L45" s="257"/>
      <c r="M45" s="257"/>
      <c r="N45" s="257"/>
      <c r="O45" s="257"/>
      <c r="P45" s="257"/>
      <c r="Q45" s="257"/>
      <c r="R45" s="258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5"/>
    </row>
    <row r="46" spans="1:39" ht="20.100000000000001" customHeight="1" x14ac:dyDescent="0.2">
      <c r="A46" s="77"/>
      <c r="B46" s="78"/>
      <c r="C46" s="79"/>
      <c r="D46" s="73">
        <f t="shared" si="2"/>
        <v>0</v>
      </c>
      <c r="E46" s="130">
        <f t="shared" si="0"/>
        <v>0</v>
      </c>
      <c r="F46" s="78"/>
      <c r="G46" s="79"/>
      <c r="H46" s="130">
        <f t="shared" si="1"/>
        <v>0</v>
      </c>
      <c r="I46" s="80"/>
      <c r="J46" s="256">
        <f t="shared" si="3"/>
        <v>0</v>
      </c>
      <c r="K46" s="257"/>
      <c r="L46" s="257"/>
      <c r="M46" s="257"/>
      <c r="N46" s="257"/>
      <c r="O46" s="257"/>
      <c r="P46" s="257"/>
      <c r="Q46" s="257"/>
      <c r="R46" s="258"/>
      <c r="S46" s="260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5"/>
    </row>
    <row r="47" spans="1:39" ht="20.100000000000001" customHeight="1" x14ac:dyDescent="0.2">
      <c r="A47" s="77"/>
      <c r="B47" s="78"/>
      <c r="C47" s="79"/>
      <c r="D47" s="73">
        <f t="shared" si="2"/>
        <v>0</v>
      </c>
      <c r="E47" s="130">
        <f t="shared" si="0"/>
        <v>0</v>
      </c>
      <c r="F47" s="78"/>
      <c r="G47" s="79"/>
      <c r="H47" s="130">
        <f t="shared" si="1"/>
        <v>0</v>
      </c>
      <c r="I47" s="80"/>
      <c r="J47" s="256">
        <f t="shared" si="3"/>
        <v>0</v>
      </c>
      <c r="K47" s="257"/>
      <c r="L47" s="257"/>
      <c r="M47" s="257"/>
      <c r="N47" s="257"/>
      <c r="O47" s="257"/>
      <c r="P47" s="257"/>
      <c r="Q47" s="257"/>
      <c r="R47" s="258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5"/>
    </row>
    <row r="48" spans="1:39" ht="20.100000000000001" customHeight="1" x14ac:dyDescent="0.2">
      <c r="A48" s="77"/>
      <c r="B48" s="78"/>
      <c r="C48" s="79"/>
      <c r="D48" s="73">
        <f t="shared" si="2"/>
        <v>0</v>
      </c>
      <c r="E48" s="130">
        <f t="shared" si="0"/>
        <v>0</v>
      </c>
      <c r="F48" s="78"/>
      <c r="G48" s="79"/>
      <c r="H48" s="130">
        <f t="shared" si="1"/>
        <v>0</v>
      </c>
      <c r="I48" s="80"/>
      <c r="J48" s="256">
        <f t="shared" si="3"/>
        <v>0</v>
      </c>
      <c r="K48" s="257"/>
      <c r="L48" s="257"/>
      <c r="M48" s="257"/>
      <c r="N48" s="257"/>
      <c r="O48" s="257"/>
      <c r="P48" s="257"/>
      <c r="Q48" s="257"/>
      <c r="R48" s="258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5"/>
    </row>
    <row r="49" spans="1:39" ht="20.100000000000001" customHeight="1" x14ac:dyDescent="0.2">
      <c r="A49" s="77"/>
      <c r="B49" s="78"/>
      <c r="C49" s="79"/>
      <c r="D49" s="73">
        <f t="shared" si="2"/>
        <v>0</v>
      </c>
      <c r="E49" s="130">
        <f t="shared" si="0"/>
        <v>0</v>
      </c>
      <c r="F49" s="78"/>
      <c r="G49" s="79"/>
      <c r="H49" s="130">
        <f t="shared" si="1"/>
        <v>0</v>
      </c>
      <c r="I49" s="80"/>
      <c r="J49" s="256">
        <f t="shared" si="3"/>
        <v>0</v>
      </c>
      <c r="K49" s="257"/>
      <c r="L49" s="257"/>
      <c r="M49" s="257"/>
      <c r="N49" s="257"/>
      <c r="O49" s="257"/>
      <c r="P49" s="257"/>
      <c r="Q49" s="257"/>
      <c r="R49" s="258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5"/>
    </row>
    <row r="50" spans="1:39" ht="20.100000000000001" customHeight="1" x14ac:dyDescent="0.2">
      <c r="A50" s="77"/>
      <c r="B50" s="78"/>
      <c r="C50" s="79"/>
      <c r="D50" s="73">
        <f t="shared" si="2"/>
        <v>0</v>
      </c>
      <c r="E50" s="130">
        <f t="shared" si="0"/>
        <v>0</v>
      </c>
      <c r="F50" s="78"/>
      <c r="G50" s="79"/>
      <c r="H50" s="130">
        <f t="shared" si="1"/>
        <v>0</v>
      </c>
      <c r="I50" s="80"/>
      <c r="J50" s="256">
        <f t="shared" si="3"/>
        <v>0</v>
      </c>
      <c r="K50" s="257"/>
      <c r="L50" s="257"/>
      <c r="M50" s="257"/>
      <c r="N50" s="257"/>
      <c r="O50" s="257"/>
      <c r="P50" s="257"/>
      <c r="Q50" s="257"/>
      <c r="R50" s="258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5"/>
    </row>
    <row r="51" spans="1:39" ht="20.100000000000001" customHeight="1" x14ac:dyDescent="0.2">
      <c r="A51" s="77"/>
      <c r="B51" s="78"/>
      <c r="C51" s="79"/>
      <c r="D51" s="73">
        <f t="shared" si="2"/>
        <v>0</v>
      </c>
      <c r="E51" s="130">
        <f t="shared" si="0"/>
        <v>0</v>
      </c>
      <c r="F51" s="78"/>
      <c r="G51" s="79"/>
      <c r="H51" s="130">
        <f t="shared" si="1"/>
        <v>0</v>
      </c>
      <c r="I51" s="80"/>
      <c r="J51" s="256">
        <f t="shared" si="3"/>
        <v>0</v>
      </c>
      <c r="K51" s="257"/>
      <c r="L51" s="257"/>
      <c r="M51" s="257"/>
      <c r="N51" s="257"/>
      <c r="O51" s="257"/>
      <c r="P51" s="257"/>
      <c r="Q51" s="257"/>
      <c r="R51" s="258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5"/>
    </row>
    <row r="52" spans="1:39" ht="20.100000000000001" customHeight="1" x14ac:dyDescent="0.2">
      <c r="A52" s="77"/>
      <c r="B52" s="78"/>
      <c r="C52" s="79"/>
      <c r="D52" s="73">
        <f t="shared" si="2"/>
        <v>0</v>
      </c>
      <c r="E52" s="130">
        <f t="shared" si="0"/>
        <v>0</v>
      </c>
      <c r="F52" s="78"/>
      <c r="G52" s="79"/>
      <c r="H52" s="130">
        <f t="shared" si="1"/>
        <v>0</v>
      </c>
      <c r="I52" s="80"/>
      <c r="J52" s="256">
        <f t="shared" si="3"/>
        <v>0</v>
      </c>
      <c r="K52" s="257"/>
      <c r="L52" s="257"/>
      <c r="M52" s="257"/>
      <c r="N52" s="257"/>
      <c r="O52" s="257"/>
      <c r="P52" s="257"/>
      <c r="Q52" s="257"/>
      <c r="R52" s="258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5"/>
    </row>
    <row r="53" spans="1:39" ht="20.100000000000001" customHeight="1" x14ac:dyDescent="0.2">
      <c r="A53" s="77"/>
      <c r="B53" s="78"/>
      <c r="C53" s="79"/>
      <c r="D53" s="73">
        <f t="shared" si="2"/>
        <v>0</v>
      </c>
      <c r="E53" s="130">
        <f t="shared" si="0"/>
        <v>0</v>
      </c>
      <c r="F53" s="78"/>
      <c r="G53" s="79"/>
      <c r="H53" s="130">
        <f t="shared" si="1"/>
        <v>0</v>
      </c>
      <c r="I53" s="80"/>
      <c r="J53" s="256">
        <f t="shared" si="3"/>
        <v>0</v>
      </c>
      <c r="K53" s="257"/>
      <c r="L53" s="257"/>
      <c r="M53" s="257"/>
      <c r="N53" s="257"/>
      <c r="O53" s="257"/>
      <c r="P53" s="257"/>
      <c r="Q53" s="257"/>
      <c r="R53" s="258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5"/>
    </row>
    <row r="54" spans="1:39" ht="20.100000000000001" customHeight="1" x14ac:dyDescent="0.2">
      <c r="A54" s="77"/>
      <c r="B54" s="78"/>
      <c r="C54" s="79"/>
      <c r="D54" s="73">
        <f t="shared" si="2"/>
        <v>0</v>
      </c>
      <c r="E54" s="130">
        <f t="shared" si="0"/>
        <v>0</v>
      </c>
      <c r="F54" s="78"/>
      <c r="G54" s="79"/>
      <c r="H54" s="130">
        <f t="shared" si="1"/>
        <v>0</v>
      </c>
      <c r="I54" s="80"/>
      <c r="J54" s="256">
        <f t="shared" si="3"/>
        <v>0</v>
      </c>
      <c r="K54" s="257"/>
      <c r="L54" s="257"/>
      <c r="M54" s="257"/>
      <c r="N54" s="257"/>
      <c r="O54" s="257"/>
      <c r="P54" s="257"/>
      <c r="Q54" s="257"/>
      <c r="R54" s="258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5"/>
    </row>
    <row r="55" spans="1:39" ht="20.100000000000001" customHeight="1" x14ac:dyDescent="0.2">
      <c r="A55" s="77"/>
      <c r="B55" s="78"/>
      <c r="C55" s="79"/>
      <c r="D55" s="73">
        <f t="shared" si="2"/>
        <v>0</v>
      </c>
      <c r="E55" s="130">
        <f t="shared" si="0"/>
        <v>0</v>
      </c>
      <c r="F55" s="78"/>
      <c r="G55" s="79"/>
      <c r="H55" s="130">
        <f t="shared" si="1"/>
        <v>0</v>
      </c>
      <c r="I55" s="80"/>
      <c r="J55" s="256">
        <f t="shared" si="3"/>
        <v>0</v>
      </c>
      <c r="K55" s="257"/>
      <c r="L55" s="257"/>
      <c r="M55" s="257"/>
      <c r="N55" s="257"/>
      <c r="O55" s="257"/>
      <c r="P55" s="257"/>
      <c r="Q55" s="257"/>
      <c r="R55" s="258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5"/>
    </row>
    <row r="56" spans="1:39" ht="20.100000000000001" customHeight="1" x14ac:dyDescent="0.2">
      <c r="A56" s="77"/>
      <c r="B56" s="78"/>
      <c r="C56" s="79"/>
      <c r="D56" s="73">
        <f t="shared" si="2"/>
        <v>0</v>
      </c>
      <c r="E56" s="130">
        <f t="shared" si="0"/>
        <v>0</v>
      </c>
      <c r="F56" s="78"/>
      <c r="G56" s="79"/>
      <c r="H56" s="130">
        <f t="shared" si="1"/>
        <v>0</v>
      </c>
      <c r="I56" s="80"/>
      <c r="J56" s="256">
        <f t="shared" si="3"/>
        <v>0</v>
      </c>
      <c r="K56" s="257"/>
      <c r="L56" s="257"/>
      <c r="M56" s="257"/>
      <c r="N56" s="257"/>
      <c r="O56" s="257"/>
      <c r="P56" s="257"/>
      <c r="Q56" s="257"/>
      <c r="R56" s="258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5"/>
    </row>
    <row r="57" spans="1:39" ht="39.75" customHeight="1" thickBot="1" x14ac:dyDescent="0.3">
      <c r="A57" s="86" t="s">
        <v>15</v>
      </c>
      <c r="B57" s="87" t="str">
        <f>IF((SUM(B35:B56))&gt;0,(SUM(B35:B56))," ")</f>
        <v xml:space="preserve"> </v>
      </c>
      <c r="C57" s="87" t="str">
        <f>IF((SUM(C35:C56))&gt;0,(SUM(C35:C56))," ")</f>
        <v xml:space="preserve"> </v>
      </c>
      <c r="E57" s="88"/>
      <c r="F57" s="89"/>
      <c r="G57" s="89"/>
      <c r="H57" s="88"/>
      <c r="I57" s="90" t="s">
        <v>53</v>
      </c>
      <c r="J57" s="298">
        <f>SUM(J35:J56)</f>
        <v>0</v>
      </c>
      <c r="K57" s="298"/>
      <c r="L57" s="298"/>
      <c r="M57" s="298"/>
      <c r="N57" s="298"/>
      <c r="O57" s="298"/>
      <c r="P57" s="298"/>
      <c r="Q57" s="298"/>
      <c r="R57" s="298"/>
      <c r="U57" s="91" t="s">
        <v>36</v>
      </c>
      <c r="V57" s="92"/>
      <c r="Z57" s="299"/>
      <c r="AA57" s="300"/>
      <c r="AB57" s="300"/>
      <c r="AC57" s="300"/>
      <c r="AD57" s="299"/>
      <c r="AE57" s="300"/>
      <c r="AF57" s="300"/>
      <c r="AG57" s="300"/>
      <c r="AH57" s="299"/>
      <c r="AI57" s="300"/>
      <c r="AJ57" s="300"/>
      <c r="AK57" s="300"/>
      <c r="AL57" s="97"/>
      <c r="AM57" s="97"/>
    </row>
    <row r="58" spans="1:39" ht="21" customHeight="1" thickTop="1" x14ac:dyDescent="0.2">
      <c r="A58" s="86"/>
      <c r="B58" s="301">
        <f>SUM(D35:D56)/1000</f>
        <v>0</v>
      </c>
      <c r="C58" s="301"/>
      <c r="D58" s="93"/>
      <c r="E58" s="88"/>
      <c r="F58" s="89"/>
      <c r="G58" s="89"/>
      <c r="H58" s="88"/>
      <c r="I58" s="94" t="s">
        <v>54</v>
      </c>
      <c r="J58" s="302">
        <f>B58*23</f>
        <v>0</v>
      </c>
      <c r="K58" s="302"/>
      <c r="L58" s="302"/>
      <c r="M58" s="302"/>
      <c r="N58" s="302"/>
      <c r="O58" s="302"/>
      <c r="P58" s="302"/>
      <c r="Q58" s="302"/>
      <c r="R58" s="302"/>
      <c r="V58" s="92"/>
      <c r="Z58" s="95" t="s">
        <v>37</v>
      </c>
    </row>
    <row r="59" spans="1:39" ht="13.5" customHeight="1" x14ac:dyDescent="0.2">
      <c r="A59" s="89"/>
      <c r="I59" s="96" t="s">
        <v>38</v>
      </c>
      <c r="J59" s="295"/>
      <c r="K59" s="295"/>
      <c r="L59" s="295"/>
      <c r="M59" s="295"/>
      <c r="N59" s="295"/>
      <c r="O59" s="295"/>
      <c r="P59" s="295"/>
    </row>
  </sheetData>
  <sheetProtection algorithmName="SHA-512" hashValue="YMrYKcZfj8zsgKAZQ7VuRSVJ0L9b3Fgkiu+/D/Na0iB1fe8Sm8eFe9M770RM2R+obQ26mGQRpj68wXYzBt4K5g==" saltValue="A+iZRm9MfsFvmMEDIQAZBg==" spinCount="100000" sheet="1" objects="1" scenarios="1"/>
  <protectedRanges>
    <protectedRange sqref="U57:AM58" name="Bereich2"/>
    <protectedRange sqref="A3:AM34" name="Bereich1"/>
  </protectedRanges>
  <mergeCells count="108">
    <mergeCell ref="S56:AM56"/>
    <mergeCell ref="Z57:AC57"/>
    <mergeCell ref="AD57:AG57"/>
    <mergeCell ref="AH57:AK57"/>
    <mergeCell ref="B58:C58"/>
    <mergeCell ref="J58:R58"/>
    <mergeCell ref="J59:P59"/>
    <mergeCell ref="A18:A34"/>
    <mergeCell ref="B18:E20"/>
    <mergeCell ref="F18:H20"/>
    <mergeCell ref="I18:I20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F24:G26"/>
    <mergeCell ref="B27:B29"/>
    <mergeCell ref="C27:C28"/>
    <mergeCell ref="X13:AM17"/>
    <mergeCell ref="A14:A17"/>
    <mergeCell ref="B14:I17"/>
    <mergeCell ref="F27:F29"/>
    <mergeCell ref="G27:G29"/>
    <mergeCell ref="I28:I34"/>
    <mergeCell ref="B30:B34"/>
    <mergeCell ref="C30:C34"/>
    <mergeCell ref="F30:F34"/>
    <mergeCell ref="G30:G34"/>
    <mergeCell ref="A9:A13"/>
    <mergeCell ref="B9:I13"/>
    <mergeCell ref="S44:AM44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O4:T7"/>
    <mergeCell ref="U4:Z7"/>
    <mergeCell ref="AA4:AC7"/>
    <mergeCell ref="A6:A8"/>
    <mergeCell ref="B6:I8"/>
    <mergeCell ref="J8:K8"/>
    <mergeCell ref="X8:Y8"/>
    <mergeCell ref="AL8:AM8"/>
    <mergeCell ref="J9:K12"/>
    <mergeCell ref="L9:W12"/>
    <mergeCell ref="X9:Y12"/>
    <mergeCell ref="Z9:AK12"/>
    <mergeCell ref="J13:L17"/>
    <mergeCell ref="M13:W17"/>
    <mergeCell ref="J38:R38"/>
    <mergeCell ref="J56:R56"/>
    <mergeCell ref="J57:R57"/>
    <mergeCell ref="J35:R35"/>
    <mergeCell ref="S35:AM35"/>
    <mergeCell ref="J36:R36"/>
    <mergeCell ref="S36:AM36"/>
    <mergeCell ref="J34:R34"/>
    <mergeCell ref="J30:U31"/>
    <mergeCell ref="V30:AA31"/>
    <mergeCell ref="AC32:AM32"/>
    <mergeCell ref="J53:R53"/>
    <mergeCell ref="S53:AM53"/>
    <mergeCell ref="J54:R54"/>
    <mergeCell ref="S54:AM54"/>
    <mergeCell ref="J55:R55"/>
    <mergeCell ref="S55:AM55"/>
    <mergeCell ref="J42:R42"/>
    <mergeCell ref="S42:AM42"/>
    <mergeCell ref="J47:R47"/>
    <mergeCell ref="S47:AM47"/>
    <mergeCell ref="J43:R43"/>
    <mergeCell ref="S43:AM43"/>
    <mergeCell ref="J44:R44"/>
    <mergeCell ref="S38:AM38"/>
    <mergeCell ref="J45:R45"/>
    <mergeCell ref="S45:AM45"/>
    <mergeCell ref="J52:R52"/>
    <mergeCell ref="S52:AM52"/>
    <mergeCell ref="J51:R51"/>
    <mergeCell ref="S51:AM51"/>
    <mergeCell ref="A1:AM1"/>
    <mergeCell ref="J49:R49"/>
    <mergeCell ref="S49:AM49"/>
    <mergeCell ref="J50:R50"/>
    <mergeCell ref="S50:AM50"/>
    <mergeCell ref="J48:R48"/>
    <mergeCell ref="S48:AM48"/>
    <mergeCell ref="J46:R46"/>
    <mergeCell ref="S46:AM46"/>
    <mergeCell ref="J39:R39"/>
    <mergeCell ref="S39:AM39"/>
    <mergeCell ref="J40:R40"/>
    <mergeCell ref="S40:AM40"/>
    <mergeCell ref="J41:R41"/>
    <mergeCell ref="S41:AM41"/>
    <mergeCell ref="J37:R37"/>
    <mergeCell ref="S37:AM37"/>
  </mergeCells>
  <hyperlinks>
    <hyperlink ref="I58" r:id="rId1" xr:uid="{3AE93CCD-540C-4F05-BCE9-F44C8682D4AB}"/>
  </hyperlinks>
  <pageMargins left="0.70866141732283472" right="0.70866141732283472" top="0.59055118110236227" bottom="0.19685039370078741" header="0.31496062992125984" footer="0.31496062992125984"/>
  <pageSetup paperSize="9" scale="71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2934BF-0BAA-4480-91EF-D9EE16616158}">
          <x14:formula1>
            <xm:f>Emissionsfaktoren!$A$1:$A$19</xm:f>
          </x14:formula1>
          <xm:sqref>C29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59"/>
  <sheetViews>
    <sheetView zoomScaleNormal="100" workbookViewId="0">
      <selection activeCell="B6" sqref="B6:I8"/>
    </sheetView>
  </sheetViews>
  <sheetFormatPr baseColWidth="10" defaultColWidth="11.42578125" defaultRowHeight="21" customHeight="1" x14ac:dyDescent="0.2"/>
  <cols>
    <col min="1" max="1" width="13.5703125" style="51" customWidth="1"/>
    <col min="2" max="2" width="11.42578125" style="51" customWidth="1"/>
    <col min="3" max="3" width="15.140625" style="51" customWidth="1"/>
    <col min="4" max="4" width="25.85546875" style="51" hidden="1" customWidth="1"/>
    <col min="5" max="5" width="12.85546875" style="52" customWidth="1"/>
    <col min="6" max="7" width="11.42578125" style="51" customWidth="1"/>
    <col min="8" max="8" width="11.42578125" style="52" customWidth="1"/>
    <col min="9" max="9" width="14.42578125" style="52" customWidth="1"/>
    <col min="10" max="10" width="2.42578125" style="52" customWidth="1"/>
    <col min="11" max="27" width="2.42578125" style="51" customWidth="1"/>
    <col min="28" max="28" width="9.42578125" style="51" customWidth="1"/>
    <col min="29" max="37" width="2.42578125" style="51" customWidth="1"/>
    <col min="38" max="38" width="5.42578125" style="51" customWidth="1"/>
    <col min="39" max="39" width="5.5703125" style="51" customWidth="1"/>
    <col min="40" max="16384" width="11.42578125" style="51"/>
  </cols>
  <sheetData>
    <row r="1" spans="1:39" ht="21" customHeight="1" x14ac:dyDescent="0.2">
      <c r="A1" s="149" t="s">
        <v>103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1"/>
    </row>
    <row r="2" spans="1:39" ht="21" customHeight="1" x14ac:dyDescent="0.2">
      <c r="A2" s="182" t="s">
        <v>109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4"/>
    </row>
    <row r="3" spans="1:39" ht="13.5" customHeight="1" x14ac:dyDescent="0.2">
      <c r="A3" s="165" t="s">
        <v>10</v>
      </c>
      <c r="B3" s="165"/>
      <c r="C3" s="165"/>
      <c r="D3" s="165"/>
      <c r="E3" s="165"/>
      <c r="F3" s="165"/>
      <c r="G3" s="165"/>
      <c r="H3" s="165"/>
      <c r="I3" s="166"/>
      <c r="J3" s="152" t="s">
        <v>17</v>
      </c>
      <c r="K3" s="153"/>
      <c r="L3" s="153"/>
      <c r="M3" s="153"/>
      <c r="N3" s="169"/>
      <c r="O3" s="153" t="s">
        <v>105</v>
      </c>
      <c r="P3" s="153"/>
      <c r="Q3" s="153"/>
      <c r="R3" s="153"/>
      <c r="S3" s="153"/>
      <c r="T3" s="153"/>
      <c r="U3" s="152" t="s">
        <v>18</v>
      </c>
      <c r="V3" s="153"/>
      <c r="W3" s="153"/>
      <c r="X3" s="153"/>
      <c r="Y3" s="153"/>
      <c r="Z3" s="169"/>
      <c r="AA3" s="152" t="s">
        <v>19</v>
      </c>
      <c r="AB3" s="153"/>
      <c r="AC3" s="169"/>
      <c r="AD3" s="152" t="s">
        <v>20</v>
      </c>
      <c r="AE3" s="153"/>
      <c r="AF3" s="153"/>
      <c r="AG3" s="154">
        <f>J57</f>
        <v>0</v>
      </c>
      <c r="AH3" s="155"/>
      <c r="AI3" s="155"/>
      <c r="AJ3" s="155"/>
      <c r="AK3" s="155"/>
      <c r="AL3" s="155"/>
      <c r="AM3" s="156"/>
    </row>
    <row r="4" spans="1:39" ht="5.25" customHeight="1" x14ac:dyDescent="0.2">
      <c r="A4" s="167"/>
      <c r="B4" s="167"/>
      <c r="C4" s="167"/>
      <c r="D4" s="167"/>
      <c r="E4" s="167"/>
      <c r="F4" s="167"/>
      <c r="G4" s="167"/>
      <c r="H4" s="167"/>
      <c r="I4" s="168"/>
      <c r="J4" s="159"/>
      <c r="K4" s="160"/>
      <c r="L4" s="160"/>
      <c r="M4" s="160"/>
      <c r="N4" s="161"/>
      <c r="O4" s="170"/>
      <c r="P4" s="170"/>
      <c r="Q4" s="170"/>
      <c r="R4" s="170"/>
      <c r="S4" s="170"/>
      <c r="T4" s="171"/>
      <c r="U4" s="174"/>
      <c r="V4" s="170"/>
      <c r="W4" s="170"/>
      <c r="X4" s="170"/>
      <c r="Y4" s="170"/>
      <c r="Z4" s="171"/>
      <c r="AA4" s="176"/>
      <c r="AB4" s="177"/>
      <c r="AC4" s="178"/>
      <c r="AD4" s="53"/>
      <c r="AE4" s="53"/>
      <c r="AF4" s="131"/>
      <c r="AG4" s="155"/>
      <c r="AH4" s="155"/>
      <c r="AI4" s="155"/>
      <c r="AJ4" s="155"/>
      <c r="AK4" s="155"/>
      <c r="AL4" s="155"/>
      <c r="AM4" s="156"/>
    </row>
    <row r="5" spans="1:39" ht="5.25" customHeight="1" x14ac:dyDescent="0.2">
      <c r="A5" s="167"/>
      <c r="B5" s="167"/>
      <c r="C5" s="167"/>
      <c r="D5" s="167"/>
      <c r="E5" s="167"/>
      <c r="F5" s="167"/>
      <c r="G5" s="167"/>
      <c r="H5" s="167"/>
      <c r="I5" s="168"/>
      <c r="J5" s="159"/>
      <c r="K5" s="160"/>
      <c r="L5" s="160"/>
      <c r="M5" s="160"/>
      <c r="N5" s="161"/>
      <c r="O5" s="170"/>
      <c r="P5" s="170"/>
      <c r="Q5" s="170"/>
      <c r="R5" s="170"/>
      <c r="S5" s="170"/>
      <c r="T5" s="171"/>
      <c r="U5" s="174"/>
      <c r="V5" s="170"/>
      <c r="W5" s="170"/>
      <c r="X5" s="170"/>
      <c r="Y5" s="170"/>
      <c r="Z5" s="171"/>
      <c r="AA5" s="176"/>
      <c r="AB5" s="177"/>
      <c r="AC5" s="178"/>
      <c r="AD5" s="53"/>
      <c r="AE5" s="53"/>
      <c r="AF5" s="131"/>
      <c r="AG5" s="155"/>
      <c r="AH5" s="155"/>
      <c r="AI5" s="155"/>
      <c r="AJ5" s="155"/>
      <c r="AK5" s="155"/>
      <c r="AL5" s="155"/>
      <c r="AM5" s="156"/>
    </row>
    <row r="6" spans="1:39" ht="9" customHeight="1" x14ac:dyDescent="0.2">
      <c r="A6" s="185" t="s">
        <v>12</v>
      </c>
      <c r="B6" s="195"/>
      <c r="C6" s="196"/>
      <c r="D6" s="196"/>
      <c r="E6" s="196"/>
      <c r="F6" s="196"/>
      <c r="G6" s="196"/>
      <c r="H6" s="196"/>
      <c r="I6" s="196"/>
      <c r="J6" s="159"/>
      <c r="K6" s="160"/>
      <c r="L6" s="160"/>
      <c r="M6" s="160"/>
      <c r="N6" s="161"/>
      <c r="O6" s="170"/>
      <c r="P6" s="170"/>
      <c r="Q6" s="170"/>
      <c r="R6" s="170"/>
      <c r="S6" s="170"/>
      <c r="T6" s="171"/>
      <c r="U6" s="174"/>
      <c r="V6" s="170"/>
      <c r="W6" s="170"/>
      <c r="X6" s="170"/>
      <c r="Y6" s="170"/>
      <c r="Z6" s="171"/>
      <c r="AA6" s="176"/>
      <c r="AB6" s="177"/>
      <c r="AC6" s="178"/>
      <c r="AD6" s="53"/>
      <c r="AE6" s="53"/>
      <c r="AF6" s="131"/>
      <c r="AG6" s="155"/>
      <c r="AH6" s="155"/>
      <c r="AI6" s="155"/>
      <c r="AJ6" s="155"/>
      <c r="AK6" s="155"/>
      <c r="AL6" s="155"/>
      <c r="AM6" s="156"/>
    </row>
    <row r="7" spans="1:39" ht="5.25" customHeight="1" thickBot="1" x14ac:dyDescent="0.25">
      <c r="A7" s="185"/>
      <c r="B7" s="197"/>
      <c r="C7" s="198"/>
      <c r="D7" s="198"/>
      <c r="E7" s="198"/>
      <c r="F7" s="198"/>
      <c r="G7" s="198"/>
      <c r="H7" s="198"/>
      <c r="I7" s="198"/>
      <c r="J7" s="162"/>
      <c r="K7" s="163"/>
      <c r="L7" s="163"/>
      <c r="M7" s="163"/>
      <c r="N7" s="164"/>
      <c r="O7" s="172"/>
      <c r="P7" s="172"/>
      <c r="Q7" s="172"/>
      <c r="R7" s="172"/>
      <c r="S7" s="172"/>
      <c r="T7" s="173"/>
      <c r="U7" s="175"/>
      <c r="V7" s="172"/>
      <c r="W7" s="172"/>
      <c r="X7" s="172"/>
      <c r="Y7" s="172"/>
      <c r="Z7" s="173"/>
      <c r="AA7" s="179"/>
      <c r="AB7" s="180"/>
      <c r="AC7" s="181"/>
      <c r="AD7" s="54"/>
      <c r="AE7" s="54"/>
      <c r="AF7" s="132"/>
      <c r="AG7" s="157"/>
      <c r="AH7" s="157"/>
      <c r="AI7" s="157"/>
      <c r="AJ7" s="157"/>
      <c r="AK7" s="157"/>
      <c r="AL7" s="157"/>
      <c r="AM7" s="158"/>
    </row>
    <row r="8" spans="1:39" ht="11.25" customHeight="1" x14ac:dyDescent="0.2">
      <c r="A8" s="185"/>
      <c r="B8" s="199"/>
      <c r="C8" s="200"/>
      <c r="D8" s="200"/>
      <c r="E8" s="200"/>
      <c r="F8" s="200"/>
      <c r="G8" s="200"/>
      <c r="H8" s="200"/>
      <c r="I8" s="201"/>
      <c r="J8" s="202" t="s">
        <v>21</v>
      </c>
      <c r="K8" s="203"/>
      <c r="L8" s="55" t="s">
        <v>22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X8" s="202" t="s">
        <v>23</v>
      </c>
      <c r="Y8" s="204"/>
      <c r="Z8" s="58" t="s">
        <v>24</v>
      </c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7"/>
      <c r="AL8" s="205" t="s">
        <v>25</v>
      </c>
      <c r="AM8" s="206"/>
    </row>
    <row r="9" spans="1:39" ht="5.25" customHeight="1" x14ac:dyDescent="0.2">
      <c r="A9" s="185" t="s">
        <v>11</v>
      </c>
      <c r="B9" s="195"/>
      <c r="C9" s="196"/>
      <c r="D9" s="196"/>
      <c r="E9" s="196"/>
      <c r="F9" s="196"/>
      <c r="G9" s="196"/>
      <c r="H9" s="196"/>
      <c r="I9" s="207"/>
      <c r="J9" s="209"/>
      <c r="K9" s="210"/>
      <c r="L9" s="211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11"/>
      <c r="Y9" s="220"/>
      <c r="Z9" s="229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10"/>
      <c r="AL9" s="59"/>
      <c r="AM9" s="60"/>
    </row>
    <row r="10" spans="1:39" ht="4.5" customHeight="1" x14ac:dyDescent="0.2">
      <c r="A10" s="185"/>
      <c r="B10" s="197"/>
      <c r="C10" s="198"/>
      <c r="D10" s="198"/>
      <c r="E10" s="198"/>
      <c r="F10" s="198"/>
      <c r="G10" s="198"/>
      <c r="H10" s="198"/>
      <c r="I10" s="208"/>
      <c r="J10" s="174"/>
      <c r="K10" s="171"/>
      <c r="L10" s="214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6"/>
      <c r="X10" s="214"/>
      <c r="Y10" s="221"/>
      <c r="Z10" s="231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1"/>
      <c r="AL10" s="59"/>
      <c r="AM10" s="60"/>
    </row>
    <row r="11" spans="1:39" ht="12.75" customHeight="1" x14ac:dyDescent="0.2">
      <c r="A11" s="185"/>
      <c r="B11" s="197"/>
      <c r="C11" s="198"/>
      <c r="D11" s="198"/>
      <c r="E11" s="198"/>
      <c r="F11" s="198"/>
      <c r="G11" s="198"/>
      <c r="H11" s="198"/>
      <c r="I11" s="208"/>
      <c r="J11" s="174"/>
      <c r="K11" s="171"/>
      <c r="L11" s="214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6"/>
      <c r="X11" s="214"/>
      <c r="Y11" s="221"/>
      <c r="Z11" s="231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1"/>
      <c r="AL11" s="59"/>
      <c r="AM11" s="60"/>
    </row>
    <row r="12" spans="1:39" ht="5.25" customHeight="1" thickBot="1" x14ac:dyDescent="0.25">
      <c r="A12" s="185"/>
      <c r="B12" s="197"/>
      <c r="C12" s="198"/>
      <c r="D12" s="198"/>
      <c r="E12" s="198"/>
      <c r="F12" s="198"/>
      <c r="G12" s="198"/>
      <c r="H12" s="198"/>
      <c r="I12" s="208"/>
      <c r="J12" s="175"/>
      <c r="K12" s="173"/>
      <c r="L12" s="217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9"/>
      <c r="X12" s="217"/>
      <c r="Y12" s="222"/>
      <c r="Z12" s="23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3"/>
      <c r="AL12" s="61"/>
      <c r="AM12" s="62"/>
    </row>
    <row r="13" spans="1:39" ht="5.25" customHeight="1" x14ac:dyDescent="0.2">
      <c r="A13" s="185"/>
      <c r="B13" s="199"/>
      <c r="C13" s="200"/>
      <c r="D13" s="200"/>
      <c r="E13" s="200"/>
      <c r="F13" s="200"/>
      <c r="G13" s="200"/>
      <c r="H13" s="200"/>
      <c r="I13" s="201"/>
      <c r="J13" s="233" t="s">
        <v>26</v>
      </c>
      <c r="K13" s="234"/>
      <c r="L13" s="235"/>
      <c r="M13" s="242" t="s">
        <v>108</v>
      </c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8" t="s">
        <v>97</v>
      </c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9"/>
    </row>
    <row r="14" spans="1:39" ht="5.25" customHeight="1" x14ac:dyDescent="0.2">
      <c r="A14" s="185" t="s">
        <v>13</v>
      </c>
      <c r="B14" s="186"/>
      <c r="C14" s="187"/>
      <c r="D14" s="187"/>
      <c r="E14" s="187"/>
      <c r="F14" s="187"/>
      <c r="G14" s="187"/>
      <c r="H14" s="187"/>
      <c r="I14" s="188"/>
      <c r="J14" s="236"/>
      <c r="K14" s="237"/>
      <c r="L14" s="238"/>
      <c r="M14" s="244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1"/>
    </row>
    <row r="15" spans="1:39" ht="5.25" customHeight="1" x14ac:dyDescent="0.2">
      <c r="A15" s="185"/>
      <c r="B15" s="189"/>
      <c r="C15" s="190"/>
      <c r="D15" s="190"/>
      <c r="E15" s="190"/>
      <c r="F15" s="190"/>
      <c r="G15" s="190"/>
      <c r="H15" s="190"/>
      <c r="I15" s="191"/>
      <c r="J15" s="236"/>
      <c r="K15" s="237"/>
      <c r="L15" s="238"/>
      <c r="M15" s="244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1"/>
    </row>
    <row r="16" spans="1:39" ht="11.25" customHeight="1" x14ac:dyDescent="0.2">
      <c r="A16" s="185"/>
      <c r="B16" s="189"/>
      <c r="C16" s="190"/>
      <c r="D16" s="190"/>
      <c r="E16" s="190"/>
      <c r="F16" s="190"/>
      <c r="G16" s="190"/>
      <c r="H16" s="190"/>
      <c r="I16" s="191"/>
      <c r="J16" s="236"/>
      <c r="K16" s="237"/>
      <c r="L16" s="238"/>
      <c r="M16" s="244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1"/>
    </row>
    <row r="17" spans="1:39" ht="5.25" customHeight="1" thickBot="1" x14ac:dyDescent="0.25">
      <c r="A17" s="185"/>
      <c r="B17" s="192"/>
      <c r="C17" s="193"/>
      <c r="D17" s="193"/>
      <c r="E17" s="193"/>
      <c r="F17" s="193"/>
      <c r="G17" s="193"/>
      <c r="H17" s="193"/>
      <c r="I17" s="194"/>
      <c r="J17" s="239"/>
      <c r="K17" s="240"/>
      <c r="L17" s="241"/>
      <c r="M17" s="246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3"/>
    </row>
    <row r="18" spans="1:39" ht="11.25" customHeight="1" x14ac:dyDescent="0.2">
      <c r="A18" s="262" t="s">
        <v>0</v>
      </c>
      <c r="B18" s="265" t="s">
        <v>1</v>
      </c>
      <c r="C18" s="265"/>
      <c r="D18" s="265"/>
      <c r="E18" s="265"/>
      <c r="F18" s="266" t="s">
        <v>2</v>
      </c>
      <c r="G18" s="265"/>
      <c r="H18" s="265"/>
      <c r="I18" s="267" t="s">
        <v>35</v>
      </c>
      <c r="J18" s="202" t="s">
        <v>27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03"/>
      <c r="AA18" s="202" t="s">
        <v>28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03"/>
    </row>
    <row r="19" spans="1:39" ht="7.5" customHeight="1" x14ac:dyDescent="0.2">
      <c r="A19" s="263"/>
      <c r="B19" s="265"/>
      <c r="C19" s="265"/>
      <c r="D19" s="265"/>
      <c r="E19" s="265"/>
      <c r="F19" s="266"/>
      <c r="G19" s="265"/>
      <c r="H19" s="265"/>
      <c r="I19" s="268"/>
      <c r="J19" s="59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60"/>
      <c r="AA19" s="59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60"/>
    </row>
    <row r="20" spans="1:39" ht="7.5" customHeight="1" x14ac:dyDescent="0.2">
      <c r="A20" s="263"/>
      <c r="B20" s="265"/>
      <c r="C20" s="265"/>
      <c r="D20" s="265"/>
      <c r="E20" s="265"/>
      <c r="F20" s="266"/>
      <c r="G20" s="265"/>
      <c r="H20" s="265"/>
      <c r="I20" s="268"/>
      <c r="J20" s="59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60"/>
      <c r="AA20" s="59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0"/>
    </row>
    <row r="21" spans="1:39" ht="7.5" customHeight="1" x14ac:dyDescent="0.2">
      <c r="A21" s="263"/>
      <c r="B21" s="224" t="s">
        <v>16</v>
      </c>
      <c r="C21" s="224"/>
      <c r="D21" s="89"/>
      <c r="E21" s="269" t="s">
        <v>4</v>
      </c>
      <c r="F21" s="225" t="s">
        <v>16</v>
      </c>
      <c r="G21" s="224"/>
      <c r="H21" s="271" t="s">
        <v>4</v>
      </c>
      <c r="I21" s="281" t="s">
        <v>8</v>
      </c>
      <c r="J21" s="59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60"/>
      <c r="AA21" s="59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60"/>
    </row>
    <row r="22" spans="1:39" ht="7.5" customHeight="1" thickBot="1" x14ac:dyDescent="0.25">
      <c r="A22" s="263"/>
      <c r="B22" s="224"/>
      <c r="C22" s="224"/>
      <c r="D22" s="89"/>
      <c r="E22" s="269"/>
      <c r="F22" s="225"/>
      <c r="G22" s="224"/>
      <c r="H22" s="271"/>
      <c r="I22" s="281"/>
      <c r="J22" s="61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2"/>
      <c r="AA22" s="61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2"/>
    </row>
    <row r="23" spans="1:39" ht="11.25" customHeight="1" x14ac:dyDescent="0.2">
      <c r="A23" s="263"/>
      <c r="B23" s="224"/>
      <c r="C23" s="224"/>
      <c r="D23" s="89"/>
      <c r="E23" s="269"/>
      <c r="F23" s="225"/>
      <c r="G23" s="224"/>
      <c r="H23" s="271"/>
      <c r="I23" s="281"/>
      <c r="J23" s="205" t="s">
        <v>29</v>
      </c>
      <c r="K23" s="282"/>
      <c r="L23" s="282"/>
      <c r="M23" s="282"/>
      <c r="N23" s="282"/>
      <c r="O23" s="282"/>
      <c r="P23" s="282"/>
      <c r="Q23" s="64"/>
      <c r="R23" s="64"/>
      <c r="S23" s="65" t="s">
        <v>30</v>
      </c>
      <c r="T23" s="64"/>
      <c r="U23" s="64"/>
      <c r="V23" s="64"/>
      <c r="W23" s="64"/>
      <c r="X23" s="64"/>
      <c r="Y23" s="64"/>
      <c r="Z23" s="66"/>
      <c r="AA23" s="202" t="s">
        <v>31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03"/>
    </row>
    <row r="24" spans="1:39" ht="7.5" customHeight="1" x14ac:dyDescent="0.2">
      <c r="A24" s="263"/>
      <c r="B24" s="224" t="s">
        <v>3</v>
      </c>
      <c r="C24" s="224"/>
      <c r="D24" s="89"/>
      <c r="E24" s="269"/>
      <c r="F24" s="225" t="s">
        <v>3</v>
      </c>
      <c r="G24" s="224"/>
      <c r="H24" s="271"/>
      <c r="I24" s="281"/>
      <c r="J24" s="59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60"/>
      <c r="AA24" s="59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60"/>
    </row>
    <row r="25" spans="1:39" ht="7.5" customHeight="1" x14ac:dyDescent="0.2">
      <c r="A25" s="263"/>
      <c r="B25" s="224"/>
      <c r="C25" s="224"/>
      <c r="D25" s="89"/>
      <c r="E25" s="269"/>
      <c r="F25" s="225"/>
      <c r="G25" s="224"/>
      <c r="H25" s="271"/>
      <c r="I25" s="281"/>
      <c r="J25" s="59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60"/>
      <c r="AA25" s="59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60"/>
    </row>
    <row r="26" spans="1:39" ht="7.5" customHeight="1" x14ac:dyDescent="0.2">
      <c r="A26" s="263"/>
      <c r="B26" s="224"/>
      <c r="C26" s="224"/>
      <c r="D26" s="89"/>
      <c r="E26" s="269"/>
      <c r="F26" s="225"/>
      <c r="G26" s="224"/>
      <c r="H26" s="271"/>
      <c r="I26" s="281"/>
      <c r="J26" s="59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60"/>
      <c r="AA26" s="59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60"/>
    </row>
    <row r="27" spans="1:39" ht="7.5" customHeight="1" thickBot="1" x14ac:dyDescent="0.25">
      <c r="A27" s="263"/>
      <c r="B27" s="226" t="s">
        <v>5</v>
      </c>
      <c r="C27" s="227" t="s">
        <v>6</v>
      </c>
      <c r="D27" s="129"/>
      <c r="E27" s="269"/>
      <c r="F27" s="225" t="s">
        <v>7</v>
      </c>
      <c r="G27" s="224" t="s">
        <v>34</v>
      </c>
      <c r="H27" s="271"/>
      <c r="I27" s="281"/>
      <c r="J27" s="61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2"/>
      <c r="AA27" s="61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2"/>
    </row>
    <row r="28" spans="1:39" ht="11.25" customHeight="1" x14ac:dyDescent="0.2">
      <c r="A28" s="263"/>
      <c r="B28" s="226"/>
      <c r="C28" s="228"/>
      <c r="D28" s="129"/>
      <c r="E28" s="269"/>
      <c r="F28" s="225"/>
      <c r="G28" s="224"/>
      <c r="H28" s="271"/>
      <c r="I28" s="283" t="s">
        <v>9</v>
      </c>
      <c r="J28" s="133" t="s">
        <v>85</v>
      </c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 t="s">
        <v>32</v>
      </c>
      <c r="AD28" s="134"/>
      <c r="AE28" s="134"/>
      <c r="AF28" s="134"/>
      <c r="AG28" s="134"/>
      <c r="AH28" s="134"/>
      <c r="AI28" s="134"/>
      <c r="AJ28" s="134"/>
      <c r="AK28" s="134"/>
      <c r="AL28" s="134"/>
      <c r="AM28" s="135"/>
    </row>
    <row r="29" spans="1:39" ht="24" customHeight="1" x14ac:dyDescent="0.2">
      <c r="A29" s="263"/>
      <c r="B29" s="226"/>
      <c r="C29" s="1" t="s">
        <v>47</v>
      </c>
      <c r="D29" s="67">
        <f>VLOOKUP(C29,Emissionsfaktoren!A3:B19,2,FALSE)</f>
        <v>0.17224999999999999</v>
      </c>
      <c r="E29" s="269"/>
      <c r="F29" s="225"/>
      <c r="G29" s="224"/>
      <c r="H29" s="271"/>
      <c r="I29" s="283"/>
      <c r="J29" s="136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8"/>
    </row>
    <row r="30" spans="1:39" ht="5.25" customHeight="1" x14ac:dyDescent="0.2">
      <c r="A30" s="263"/>
      <c r="B30" s="273">
        <v>0.1</v>
      </c>
      <c r="C30" s="273">
        <v>0.38</v>
      </c>
      <c r="D30" s="127"/>
      <c r="E30" s="269"/>
      <c r="F30" s="275" t="s">
        <v>33</v>
      </c>
      <c r="G30" s="273">
        <v>0.02</v>
      </c>
      <c r="H30" s="271"/>
      <c r="I30" s="283"/>
      <c r="J30" s="277" t="s">
        <v>104</v>
      </c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96"/>
      <c r="W30" s="296"/>
      <c r="X30" s="296"/>
      <c r="Y30" s="296"/>
      <c r="Z30" s="296"/>
      <c r="AA30" s="296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8"/>
    </row>
    <row r="31" spans="1:39" ht="14.25" customHeight="1" x14ac:dyDescent="0.2">
      <c r="A31" s="263"/>
      <c r="B31" s="273"/>
      <c r="C31" s="273"/>
      <c r="D31" s="127"/>
      <c r="E31" s="269"/>
      <c r="F31" s="275"/>
      <c r="G31" s="273"/>
      <c r="H31" s="271"/>
      <c r="I31" s="283"/>
      <c r="J31" s="279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97"/>
      <c r="W31" s="297"/>
      <c r="X31" s="297"/>
      <c r="Y31" s="297"/>
      <c r="Z31" s="297"/>
      <c r="AA31" s="297"/>
      <c r="AB31" s="139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1"/>
    </row>
    <row r="32" spans="1:39" ht="6" customHeight="1" thickBot="1" x14ac:dyDescent="0.25">
      <c r="A32" s="263"/>
      <c r="B32" s="273"/>
      <c r="C32" s="273"/>
      <c r="D32" s="127"/>
      <c r="E32" s="269"/>
      <c r="F32" s="275"/>
      <c r="G32" s="273"/>
      <c r="H32" s="271"/>
      <c r="I32" s="283"/>
      <c r="J32" s="142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6"/>
    </row>
    <row r="33" spans="1:39" ht="7.5" customHeight="1" x14ac:dyDescent="0.2">
      <c r="A33" s="263"/>
      <c r="B33" s="273"/>
      <c r="C33" s="273"/>
      <c r="D33" s="127"/>
      <c r="E33" s="269"/>
      <c r="F33" s="275"/>
      <c r="G33" s="273"/>
      <c r="H33" s="271"/>
      <c r="I33" s="283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1:39" ht="14.25" customHeight="1" x14ac:dyDescent="0.2">
      <c r="A34" s="264"/>
      <c r="B34" s="274"/>
      <c r="C34" s="274"/>
      <c r="D34" s="128"/>
      <c r="E34" s="270"/>
      <c r="F34" s="276"/>
      <c r="G34" s="274"/>
      <c r="H34" s="272"/>
      <c r="I34" s="284"/>
      <c r="J34" s="287" t="s">
        <v>14</v>
      </c>
      <c r="K34" s="288"/>
      <c r="L34" s="288"/>
      <c r="M34" s="288"/>
      <c r="N34" s="288"/>
      <c r="O34" s="288"/>
      <c r="P34" s="288"/>
      <c r="Q34" s="288"/>
      <c r="R34" s="289"/>
      <c r="S34" s="144" t="s">
        <v>106</v>
      </c>
      <c r="T34" s="145"/>
      <c r="U34" s="146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7"/>
    </row>
    <row r="35" spans="1:39" ht="20.100000000000001" customHeight="1" x14ac:dyDescent="0.2">
      <c r="A35" s="70"/>
      <c r="B35" s="71"/>
      <c r="C35" s="72"/>
      <c r="D35" s="73">
        <f>C35*$D$29</f>
        <v>0</v>
      </c>
      <c r="E35" s="74">
        <f t="shared" ref="E35:E56" si="0">IF(B35*B$30+C35*C$30&gt;0,B35*B$30+C35*C$30,0)</f>
        <v>0</v>
      </c>
      <c r="F35" s="75"/>
      <c r="G35" s="72"/>
      <c r="H35" s="130">
        <f t="shared" ref="H35:H56" si="1">IF(F35&gt;0,F35*G35*G$30,0)</f>
        <v>0</v>
      </c>
      <c r="I35" s="76"/>
      <c r="J35" s="290">
        <f>IF(B35+C35+F35+G35+I35&gt;0,(E35+H35+I35),0)</f>
        <v>0</v>
      </c>
      <c r="K35" s="291"/>
      <c r="L35" s="291"/>
      <c r="M35" s="291"/>
      <c r="N35" s="291"/>
      <c r="O35" s="291"/>
      <c r="P35" s="291"/>
      <c r="Q35" s="291"/>
      <c r="R35" s="292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4"/>
    </row>
    <row r="36" spans="1:39" ht="20.100000000000001" customHeight="1" x14ac:dyDescent="0.2">
      <c r="A36" s="77"/>
      <c r="B36" s="78"/>
      <c r="C36" s="79"/>
      <c r="D36" s="73">
        <f t="shared" ref="D36:D56" si="2">C36*$D$29</f>
        <v>0</v>
      </c>
      <c r="E36" s="130">
        <f t="shared" si="0"/>
        <v>0</v>
      </c>
      <c r="F36" s="78"/>
      <c r="G36" s="79"/>
      <c r="H36" s="130">
        <f t="shared" si="1"/>
        <v>0</v>
      </c>
      <c r="I36" s="80"/>
      <c r="J36" s="256">
        <f t="shared" ref="J36:J56" si="3">IF(B36+C36+F36+G36+I36&gt;0,(E36+H36+I36),0)</f>
        <v>0</v>
      </c>
      <c r="K36" s="257"/>
      <c r="L36" s="257"/>
      <c r="M36" s="257"/>
      <c r="N36" s="257"/>
      <c r="O36" s="257"/>
      <c r="P36" s="257"/>
      <c r="Q36" s="257"/>
      <c r="R36" s="258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5"/>
    </row>
    <row r="37" spans="1:39" ht="20.100000000000001" customHeight="1" x14ac:dyDescent="0.2">
      <c r="A37" s="77"/>
      <c r="B37" s="78"/>
      <c r="C37" s="79"/>
      <c r="D37" s="73">
        <f t="shared" si="2"/>
        <v>0</v>
      </c>
      <c r="E37" s="130">
        <f t="shared" si="0"/>
        <v>0</v>
      </c>
      <c r="F37" s="78"/>
      <c r="G37" s="79"/>
      <c r="H37" s="130">
        <f t="shared" si="1"/>
        <v>0</v>
      </c>
      <c r="I37" s="80"/>
      <c r="J37" s="256">
        <f t="shared" si="3"/>
        <v>0</v>
      </c>
      <c r="K37" s="257"/>
      <c r="L37" s="257"/>
      <c r="M37" s="257"/>
      <c r="N37" s="257"/>
      <c r="O37" s="257"/>
      <c r="P37" s="257"/>
      <c r="Q37" s="257"/>
      <c r="R37" s="258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5"/>
    </row>
    <row r="38" spans="1:39" ht="20.100000000000001" customHeight="1" x14ac:dyDescent="0.2">
      <c r="A38" s="77"/>
      <c r="B38" s="78"/>
      <c r="C38" s="79"/>
      <c r="D38" s="73">
        <f t="shared" si="2"/>
        <v>0</v>
      </c>
      <c r="E38" s="130">
        <f t="shared" si="0"/>
        <v>0</v>
      </c>
      <c r="F38" s="78"/>
      <c r="G38" s="79"/>
      <c r="H38" s="130">
        <f t="shared" si="1"/>
        <v>0</v>
      </c>
      <c r="I38" s="80"/>
      <c r="J38" s="256">
        <f t="shared" si="3"/>
        <v>0</v>
      </c>
      <c r="K38" s="257"/>
      <c r="L38" s="257"/>
      <c r="M38" s="257"/>
      <c r="N38" s="257"/>
      <c r="O38" s="257"/>
      <c r="P38" s="257"/>
      <c r="Q38" s="257"/>
      <c r="R38" s="258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5"/>
    </row>
    <row r="39" spans="1:39" ht="20.100000000000001" customHeight="1" x14ac:dyDescent="0.2">
      <c r="A39" s="77"/>
      <c r="B39" s="78"/>
      <c r="C39" s="79"/>
      <c r="D39" s="73">
        <f t="shared" si="2"/>
        <v>0</v>
      </c>
      <c r="E39" s="130">
        <f t="shared" si="0"/>
        <v>0</v>
      </c>
      <c r="F39" s="78"/>
      <c r="G39" s="79"/>
      <c r="H39" s="130">
        <f t="shared" si="1"/>
        <v>0</v>
      </c>
      <c r="I39" s="80"/>
      <c r="J39" s="256">
        <f t="shared" si="3"/>
        <v>0</v>
      </c>
      <c r="K39" s="257"/>
      <c r="L39" s="257"/>
      <c r="M39" s="257"/>
      <c r="N39" s="257"/>
      <c r="O39" s="257"/>
      <c r="P39" s="257"/>
      <c r="Q39" s="257"/>
      <c r="R39" s="258"/>
      <c r="S39" s="260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5"/>
    </row>
    <row r="40" spans="1:39" ht="20.100000000000001" customHeight="1" x14ac:dyDescent="0.2">
      <c r="A40" s="77"/>
      <c r="B40" s="78"/>
      <c r="C40" s="79"/>
      <c r="D40" s="73">
        <f t="shared" si="2"/>
        <v>0</v>
      </c>
      <c r="E40" s="130">
        <f t="shared" si="0"/>
        <v>0</v>
      </c>
      <c r="F40" s="78"/>
      <c r="G40" s="79"/>
      <c r="H40" s="130">
        <f t="shared" si="1"/>
        <v>0</v>
      </c>
      <c r="I40" s="80"/>
      <c r="J40" s="256">
        <f t="shared" si="3"/>
        <v>0</v>
      </c>
      <c r="K40" s="257"/>
      <c r="L40" s="257"/>
      <c r="M40" s="257"/>
      <c r="N40" s="257"/>
      <c r="O40" s="257"/>
      <c r="P40" s="257"/>
      <c r="Q40" s="257"/>
      <c r="R40" s="258"/>
      <c r="S40" s="259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1"/>
    </row>
    <row r="41" spans="1:39" ht="20.100000000000001" customHeight="1" x14ac:dyDescent="0.2">
      <c r="A41" s="77"/>
      <c r="B41" s="78"/>
      <c r="C41" s="79"/>
      <c r="D41" s="73">
        <f t="shared" si="2"/>
        <v>0</v>
      </c>
      <c r="E41" s="130">
        <f t="shared" si="0"/>
        <v>0</v>
      </c>
      <c r="F41" s="78"/>
      <c r="G41" s="79"/>
      <c r="H41" s="130">
        <f t="shared" si="1"/>
        <v>0</v>
      </c>
      <c r="I41" s="80"/>
      <c r="J41" s="256">
        <f t="shared" si="3"/>
        <v>0</v>
      </c>
      <c r="K41" s="257"/>
      <c r="L41" s="257"/>
      <c r="M41" s="257"/>
      <c r="N41" s="257"/>
      <c r="O41" s="257"/>
      <c r="P41" s="257"/>
      <c r="Q41" s="257"/>
      <c r="R41" s="258"/>
      <c r="S41" s="260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5"/>
    </row>
    <row r="42" spans="1:39" ht="20.100000000000001" customHeight="1" x14ac:dyDescent="0.2">
      <c r="A42" s="77"/>
      <c r="B42" s="78"/>
      <c r="C42" s="79"/>
      <c r="D42" s="73">
        <f t="shared" si="2"/>
        <v>0</v>
      </c>
      <c r="E42" s="130">
        <f t="shared" si="0"/>
        <v>0</v>
      </c>
      <c r="F42" s="78"/>
      <c r="G42" s="79"/>
      <c r="H42" s="130">
        <f t="shared" si="1"/>
        <v>0</v>
      </c>
      <c r="I42" s="80"/>
      <c r="J42" s="256">
        <f t="shared" si="3"/>
        <v>0</v>
      </c>
      <c r="K42" s="257"/>
      <c r="L42" s="257"/>
      <c r="M42" s="257"/>
      <c r="N42" s="257"/>
      <c r="O42" s="257"/>
      <c r="P42" s="257"/>
      <c r="Q42" s="257"/>
      <c r="R42" s="258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5"/>
    </row>
    <row r="43" spans="1:39" ht="20.100000000000001" customHeight="1" x14ac:dyDescent="0.2">
      <c r="A43" s="81"/>
      <c r="B43" s="82"/>
      <c r="C43" s="79"/>
      <c r="D43" s="73">
        <f t="shared" si="2"/>
        <v>0</v>
      </c>
      <c r="E43" s="130">
        <f t="shared" si="0"/>
        <v>0</v>
      </c>
      <c r="F43" s="82"/>
      <c r="G43" s="83"/>
      <c r="H43" s="84">
        <f t="shared" si="1"/>
        <v>0</v>
      </c>
      <c r="I43" s="85"/>
      <c r="J43" s="256">
        <f t="shared" si="3"/>
        <v>0</v>
      </c>
      <c r="K43" s="257"/>
      <c r="L43" s="257"/>
      <c r="M43" s="257"/>
      <c r="N43" s="257"/>
      <c r="O43" s="257"/>
      <c r="P43" s="257"/>
      <c r="Q43" s="257"/>
      <c r="R43" s="258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1"/>
    </row>
    <row r="44" spans="1:39" ht="20.100000000000001" customHeight="1" x14ac:dyDescent="0.2">
      <c r="A44" s="77"/>
      <c r="B44" s="78"/>
      <c r="C44" s="79"/>
      <c r="D44" s="73">
        <f t="shared" si="2"/>
        <v>0</v>
      </c>
      <c r="E44" s="130">
        <f t="shared" si="0"/>
        <v>0</v>
      </c>
      <c r="F44" s="78"/>
      <c r="G44" s="79"/>
      <c r="H44" s="130">
        <f t="shared" si="1"/>
        <v>0</v>
      </c>
      <c r="I44" s="80"/>
      <c r="J44" s="256">
        <f t="shared" si="3"/>
        <v>0</v>
      </c>
      <c r="K44" s="257"/>
      <c r="L44" s="257"/>
      <c r="M44" s="257"/>
      <c r="N44" s="257"/>
      <c r="O44" s="257"/>
      <c r="P44" s="257"/>
      <c r="Q44" s="257"/>
      <c r="R44" s="258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5"/>
    </row>
    <row r="45" spans="1:39" ht="20.100000000000001" customHeight="1" x14ac:dyDescent="0.2">
      <c r="A45" s="77"/>
      <c r="B45" s="78"/>
      <c r="C45" s="79"/>
      <c r="D45" s="73">
        <f t="shared" si="2"/>
        <v>0</v>
      </c>
      <c r="E45" s="130">
        <f t="shared" si="0"/>
        <v>0</v>
      </c>
      <c r="F45" s="78"/>
      <c r="G45" s="79"/>
      <c r="H45" s="130">
        <f t="shared" si="1"/>
        <v>0</v>
      </c>
      <c r="I45" s="80"/>
      <c r="J45" s="256">
        <f t="shared" si="3"/>
        <v>0</v>
      </c>
      <c r="K45" s="257"/>
      <c r="L45" s="257"/>
      <c r="M45" s="257"/>
      <c r="N45" s="257"/>
      <c r="O45" s="257"/>
      <c r="P45" s="257"/>
      <c r="Q45" s="257"/>
      <c r="R45" s="258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5"/>
    </row>
    <row r="46" spans="1:39" ht="20.100000000000001" customHeight="1" x14ac:dyDescent="0.2">
      <c r="A46" s="77"/>
      <c r="B46" s="78"/>
      <c r="C46" s="79"/>
      <c r="D46" s="73">
        <f t="shared" si="2"/>
        <v>0</v>
      </c>
      <c r="E46" s="130">
        <f t="shared" si="0"/>
        <v>0</v>
      </c>
      <c r="F46" s="78"/>
      <c r="G46" s="79"/>
      <c r="H46" s="130">
        <f t="shared" si="1"/>
        <v>0</v>
      </c>
      <c r="I46" s="80"/>
      <c r="J46" s="256">
        <f t="shared" si="3"/>
        <v>0</v>
      </c>
      <c r="K46" s="257"/>
      <c r="L46" s="257"/>
      <c r="M46" s="257"/>
      <c r="N46" s="257"/>
      <c r="O46" s="257"/>
      <c r="P46" s="257"/>
      <c r="Q46" s="257"/>
      <c r="R46" s="258"/>
      <c r="S46" s="260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5"/>
    </row>
    <row r="47" spans="1:39" ht="20.100000000000001" customHeight="1" x14ac:dyDescent="0.2">
      <c r="A47" s="77"/>
      <c r="B47" s="78"/>
      <c r="C47" s="79"/>
      <c r="D47" s="73">
        <f t="shared" si="2"/>
        <v>0</v>
      </c>
      <c r="E47" s="130">
        <f t="shared" si="0"/>
        <v>0</v>
      </c>
      <c r="F47" s="78"/>
      <c r="G47" s="79"/>
      <c r="H47" s="130">
        <f t="shared" si="1"/>
        <v>0</v>
      </c>
      <c r="I47" s="80"/>
      <c r="J47" s="256">
        <f t="shared" si="3"/>
        <v>0</v>
      </c>
      <c r="K47" s="257"/>
      <c r="L47" s="257"/>
      <c r="M47" s="257"/>
      <c r="N47" s="257"/>
      <c r="O47" s="257"/>
      <c r="P47" s="257"/>
      <c r="Q47" s="257"/>
      <c r="R47" s="258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5"/>
    </row>
    <row r="48" spans="1:39" ht="20.100000000000001" customHeight="1" x14ac:dyDescent="0.2">
      <c r="A48" s="77"/>
      <c r="B48" s="78"/>
      <c r="C48" s="79"/>
      <c r="D48" s="73">
        <f t="shared" si="2"/>
        <v>0</v>
      </c>
      <c r="E48" s="130">
        <f t="shared" si="0"/>
        <v>0</v>
      </c>
      <c r="F48" s="78"/>
      <c r="G48" s="79"/>
      <c r="H48" s="130">
        <f t="shared" si="1"/>
        <v>0</v>
      </c>
      <c r="I48" s="80"/>
      <c r="J48" s="256">
        <f t="shared" si="3"/>
        <v>0</v>
      </c>
      <c r="K48" s="257"/>
      <c r="L48" s="257"/>
      <c r="M48" s="257"/>
      <c r="N48" s="257"/>
      <c r="O48" s="257"/>
      <c r="P48" s="257"/>
      <c r="Q48" s="257"/>
      <c r="R48" s="258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5"/>
    </row>
    <row r="49" spans="1:39" ht="20.100000000000001" customHeight="1" x14ac:dyDescent="0.2">
      <c r="A49" s="77"/>
      <c r="B49" s="78"/>
      <c r="C49" s="79"/>
      <c r="D49" s="73">
        <f t="shared" si="2"/>
        <v>0</v>
      </c>
      <c r="E49" s="130">
        <f t="shared" si="0"/>
        <v>0</v>
      </c>
      <c r="F49" s="78"/>
      <c r="G49" s="79"/>
      <c r="H49" s="130">
        <f t="shared" si="1"/>
        <v>0</v>
      </c>
      <c r="I49" s="80"/>
      <c r="J49" s="256">
        <f t="shared" si="3"/>
        <v>0</v>
      </c>
      <c r="K49" s="257"/>
      <c r="L49" s="257"/>
      <c r="M49" s="257"/>
      <c r="N49" s="257"/>
      <c r="O49" s="257"/>
      <c r="P49" s="257"/>
      <c r="Q49" s="257"/>
      <c r="R49" s="258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5"/>
    </row>
    <row r="50" spans="1:39" ht="20.100000000000001" customHeight="1" x14ac:dyDescent="0.2">
      <c r="A50" s="77"/>
      <c r="B50" s="78"/>
      <c r="C50" s="79"/>
      <c r="D50" s="73">
        <f t="shared" si="2"/>
        <v>0</v>
      </c>
      <c r="E50" s="130">
        <f t="shared" si="0"/>
        <v>0</v>
      </c>
      <c r="F50" s="78"/>
      <c r="G50" s="79"/>
      <c r="H50" s="130">
        <f t="shared" si="1"/>
        <v>0</v>
      </c>
      <c r="I50" s="80"/>
      <c r="J50" s="256">
        <f t="shared" si="3"/>
        <v>0</v>
      </c>
      <c r="K50" s="257"/>
      <c r="L50" s="257"/>
      <c r="M50" s="257"/>
      <c r="N50" s="257"/>
      <c r="O50" s="257"/>
      <c r="P50" s="257"/>
      <c r="Q50" s="257"/>
      <c r="R50" s="258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5"/>
    </row>
    <row r="51" spans="1:39" ht="20.100000000000001" customHeight="1" x14ac:dyDescent="0.2">
      <c r="A51" s="77"/>
      <c r="B51" s="78"/>
      <c r="C51" s="79"/>
      <c r="D51" s="73">
        <f t="shared" si="2"/>
        <v>0</v>
      </c>
      <c r="E51" s="130">
        <f t="shared" si="0"/>
        <v>0</v>
      </c>
      <c r="F51" s="78"/>
      <c r="G51" s="79"/>
      <c r="H51" s="130">
        <f t="shared" si="1"/>
        <v>0</v>
      </c>
      <c r="I51" s="80"/>
      <c r="J51" s="256">
        <f t="shared" si="3"/>
        <v>0</v>
      </c>
      <c r="K51" s="257"/>
      <c r="L51" s="257"/>
      <c r="M51" s="257"/>
      <c r="N51" s="257"/>
      <c r="O51" s="257"/>
      <c r="P51" s="257"/>
      <c r="Q51" s="257"/>
      <c r="R51" s="258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5"/>
    </row>
    <row r="52" spans="1:39" ht="20.100000000000001" customHeight="1" x14ac:dyDescent="0.2">
      <c r="A52" s="77"/>
      <c r="B52" s="78"/>
      <c r="C52" s="79"/>
      <c r="D52" s="73">
        <f t="shared" si="2"/>
        <v>0</v>
      </c>
      <c r="E52" s="130">
        <f t="shared" si="0"/>
        <v>0</v>
      </c>
      <c r="F52" s="78"/>
      <c r="G52" s="79"/>
      <c r="H52" s="130">
        <f t="shared" si="1"/>
        <v>0</v>
      </c>
      <c r="I52" s="80"/>
      <c r="J52" s="256">
        <f t="shared" si="3"/>
        <v>0</v>
      </c>
      <c r="K52" s="257"/>
      <c r="L52" s="257"/>
      <c r="M52" s="257"/>
      <c r="N52" s="257"/>
      <c r="O52" s="257"/>
      <c r="P52" s="257"/>
      <c r="Q52" s="257"/>
      <c r="R52" s="258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5"/>
    </row>
    <row r="53" spans="1:39" ht="20.100000000000001" customHeight="1" x14ac:dyDescent="0.2">
      <c r="A53" s="77"/>
      <c r="B53" s="78"/>
      <c r="C53" s="79"/>
      <c r="D53" s="73">
        <f t="shared" si="2"/>
        <v>0</v>
      </c>
      <c r="E53" s="130">
        <f t="shared" si="0"/>
        <v>0</v>
      </c>
      <c r="F53" s="78"/>
      <c r="G53" s="79"/>
      <c r="H53" s="130">
        <f t="shared" si="1"/>
        <v>0</v>
      </c>
      <c r="I53" s="80"/>
      <c r="J53" s="256">
        <f t="shared" si="3"/>
        <v>0</v>
      </c>
      <c r="K53" s="257"/>
      <c r="L53" s="257"/>
      <c r="M53" s="257"/>
      <c r="N53" s="257"/>
      <c r="O53" s="257"/>
      <c r="P53" s="257"/>
      <c r="Q53" s="257"/>
      <c r="R53" s="258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5"/>
    </row>
    <row r="54" spans="1:39" ht="20.100000000000001" customHeight="1" x14ac:dyDescent="0.2">
      <c r="A54" s="77"/>
      <c r="B54" s="78"/>
      <c r="C54" s="79"/>
      <c r="D54" s="73">
        <f t="shared" si="2"/>
        <v>0</v>
      </c>
      <c r="E54" s="130">
        <f t="shared" si="0"/>
        <v>0</v>
      </c>
      <c r="F54" s="78"/>
      <c r="G54" s="79"/>
      <c r="H54" s="130">
        <f t="shared" si="1"/>
        <v>0</v>
      </c>
      <c r="I54" s="80"/>
      <c r="J54" s="256">
        <f t="shared" si="3"/>
        <v>0</v>
      </c>
      <c r="K54" s="257"/>
      <c r="L54" s="257"/>
      <c r="M54" s="257"/>
      <c r="N54" s="257"/>
      <c r="O54" s="257"/>
      <c r="P54" s="257"/>
      <c r="Q54" s="257"/>
      <c r="R54" s="258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5"/>
    </row>
    <row r="55" spans="1:39" ht="20.100000000000001" customHeight="1" x14ac:dyDescent="0.2">
      <c r="A55" s="77"/>
      <c r="B55" s="78"/>
      <c r="C55" s="79"/>
      <c r="D55" s="73">
        <f t="shared" si="2"/>
        <v>0</v>
      </c>
      <c r="E55" s="130">
        <f t="shared" si="0"/>
        <v>0</v>
      </c>
      <c r="F55" s="78"/>
      <c r="G55" s="79"/>
      <c r="H55" s="130">
        <f t="shared" si="1"/>
        <v>0</v>
      </c>
      <c r="I55" s="80"/>
      <c r="J55" s="256">
        <f t="shared" si="3"/>
        <v>0</v>
      </c>
      <c r="K55" s="257"/>
      <c r="L55" s="257"/>
      <c r="M55" s="257"/>
      <c r="N55" s="257"/>
      <c r="O55" s="257"/>
      <c r="P55" s="257"/>
      <c r="Q55" s="257"/>
      <c r="R55" s="258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5"/>
    </row>
    <row r="56" spans="1:39" ht="20.100000000000001" customHeight="1" x14ac:dyDescent="0.2">
      <c r="A56" s="77"/>
      <c r="B56" s="78"/>
      <c r="C56" s="79"/>
      <c r="D56" s="73">
        <f t="shared" si="2"/>
        <v>0</v>
      </c>
      <c r="E56" s="130">
        <f t="shared" si="0"/>
        <v>0</v>
      </c>
      <c r="F56" s="78"/>
      <c r="G56" s="79"/>
      <c r="H56" s="130">
        <f t="shared" si="1"/>
        <v>0</v>
      </c>
      <c r="I56" s="80"/>
      <c r="J56" s="256">
        <f t="shared" si="3"/>
        <v>0</v>
      </c>
      <c r="K56" s="257"/>
      <c r="L56" s="257"/>
      <c r="M56" s="257"/>
      <c r="N56" s="257"/>
      <c r="O56" s="257"/>
      <c r="P56" s="257"/>
      <c r="Q56" s="257"/>
      <c r="R56" s="258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5"/>
    </row>
    <row r="57" spans="1:39" ht="39.75" customHeight="1" thickBot="1" x14ac:dyDescent="0.3">
      <c r="A57" s="86" t="s">
        <v>15</v>
      </c>
      <c r="B57" s="87" t="str">
        <f>IF((SUM(B35:B56))&gt;0,(SUM(B35:B56))," ")</f>
        <v xml:space="preserve"> </v>
      </c>
      <c r="C57" s="87" t="str">
        <f>IF((SUM(C35:C56))&gt;0,(SUM(C35:C56))," ")</f>
        <v xml:space="preserve"> </v>
      </c>
      <c r="E57" s="88"/>
      <c r="F57" s="89"/>
      <c r="G57" s="89"/>
      <c r="H57" s="88"/>
      <c r="I57" s="90" t="s">
        <v>53</v>
      </c>
      <c r="J57" s="298">
        <f>SUM(J35:J56)</f>
        <v>0</v>
      </c>
      <c r="K57" s="298"/>
      <c r="L57" s="298"/>
      <c r="M57" s="298"/>
      <c r="N57" s="298"/>
      <c r="O57" s="298"/>
      <c r="P57" s="298"/>
      <c r="Q57" s="298"/>
      <c r="R57" s="298"/>
      <c r="U57" s="91" t="s">
        <v>36</v>
      </c>
      <c r="V57" s="92"/>
      <c r="Z57" s="299"/>
      <c r="AA57" s="300"/>
      <c r="AB57" s="300"/>
      <c r="AC57" s="300"/>
      <c r="AD57" s="299"/>
      <c r="AE57" s="300"/>
      <c r="AF57" s="300"/>
      <c r="AG57" s="300"/>
      <c r="AH57" s="299"/>
      <c r="AI57" s="300"/>
      <c r="AJ57" s="300"/>
      <c r="AK57" s="300"/>
      <c r="AL57" s="97"/>
      <c r="AM57" s="97"/>
    </row>
    <row r="58" spans="1:39" ht="21" customHeight="1" thickTop="1" x14ac:dyDescent="0.2">
      <c r="A58" s="86"/>
      <c r="B58" s="301">
        <f>SUM(D35:D56)/1000</f>
        <v>0</v>
      </c>
      <c r="C58" s="301"/>
      <c r="D58" s="93"/>
      <c r="E58" s="88"/>
      <c r="F58" s="89"/>
      <c r="G58" s="89"/>
      <c r="H58" s="88"/>
      <c r="I58" s="94" t="s">
        <v>54</v>
      </c>
      <c r="J58" s="302">
        <f>B58*23</f>
        <v>0</v>
      </c>
      <c r="K58" s="302"/>
      <c r="L58" s="302"/>
      <c r="M58" s="302"/>
      <c r="N58" s="302"/>
      <c r="O58" s="302"/>
      <c r="P58" s="302"/>
      <c r="Q58" s="302"/>
      <c r="R58" s="302"/>
      <c r="V58" s="92"/>
      <c r="Z58" s="95" t="s">
        <v>37</v>
      </c>
    </row>
    <row r="59" spans="1:39" ht="13.5" customHeight="1" x14ac:dyDescent="0.2">
      <c r="A59" s="89"/>
      <c r="I59" s="96" t="s">
        <v>38</v>
      </c>
      <c r="J59" s="295"/>
      <c r="K59" s="295"/>
      <c r="L59" s="295"/>
      <c r="M59" s="295"/>
      <c r="N59" s="295"/>
      <c r="O59" s="295"/>
      <c r="P59" s="295"/>
    </row>
  </sheetData>
  <sheetProtection algorithmName="SHA-512" hashValue="5C6lW5Qz7BFf21gpR4HiGND+wcatT7nWtl0D57Px50bBqER3I+/Qd6MvC11mjVvYsveGktAjAYg6gUUwjof44g==" saltValue="q44SyOtZKPlq40PQ4QuFaQ==" spinCount="100000" sheet="1" objects="1" scenarios="1"/>
  <protectedRanges>
    <protectedRange sqref="U57:AM58" name="Bereich2"/>
    <protectedRange sqref="A3:AM34" name="Bereich1"/>
  </protectedRanges>
  <mergeCells count="108">
    <mergeCell ref="B58:C58"/>
    <mergeCell ref="J58:R58"/>
    <mergeCell ref="J59:P59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F24:G26"/>
    <mergeCell ref="B27:B29"/>
    <mergeCell ref="C27:C28"/>
    <mergeCell ref="F27:F29"/>
    <mergeCell ref="G27:G29"/>
    <mergeCell ref="I28:I34"/>
    <mergeCell ref="B30:B34"/>
    <mergeCell ref="C30:C34"/>
    <mergeCell ref="F30:F34"/>
    <mergeCell ref="G30:G34"/>
    <mergeCell ref="J30:U31"/>
    <mergeCell ref="V30:AA31"/>
    <mergeCell ref="AC32:AM32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J18:Z18"/>
    <mergeCell ref="J40:R40"/>
    <mergeCell ref="S40:AM40"/>
    <mergeCell ref="J37:R37"/>
    <mergeCell ref="S37:AM37"/>
    <mergeCell ref="J38:R38"/>
    <mergeCell ref="S38:AM38"/>
    <mergeCell ref="J39:R39"/>
    <mergeCell ref="S39:AM39"/>
    <mergeCell ref="J34:R34"/>
    <mergeCell ref="A3:I5"/>
    <mergeCell ref="J3:N3"/>
    <mergeCell ref="O3:T3"/>
    <mergeCell ref="U3:Z3"/>
    <mergeCell ref="AA3:AC3"/>
    <mergeCell ref="AD3:AF3"/>
    <mergeCell ref="AG3:AM7"/>
    <mergeCell ref="J4:N7"/>
    <mergeCell ref="O4:T7"/>
    <mergeCell ref="U4:Z7"/>
    <mergeCell ref="AA4:AC7"/>
    <mergeCell ref="A6:A8"/>
    <mergeCell ref="B6:I8"/>
    <mergeCell ref="J8:K8"/>
    <mergeCell ref="X8:Y8"/>
    <mergeCell ref="J56:R56"/>
    <mergeCell ref="J57:R57"/>
    <mergeCell ref="J50:R50"/>
    <mergeCell ref="S50:AM50"/>
    <mergeCell ref="J53:R53"/>
    <mergeCell ref="S53:AM53"/>
    <mergeCell ref="J54:R54"/>
    <mergeCell ref="S54:AM54"/>
    <mergeCell ref="J47:R47"/>
    <mergeCell ref="S47:AM47"/>
    <mergeCell ref="J48:R48"/>
    <mergeCell ref="S48:AM48"/>
    <mergeCell ref="J49:R49"/>
    <mergeCell ref="S49:AM49"/>
    <mergeCell ref="S56:AM56"/>
    <mergeCell ref="Z57:AC57"/>
    <mergeCell ref="AD57:AG57"/>
    <mergeCell ref="AH57:AK57"/>
    <mergeCell ref="A1:AM1"/>
    <mergeCell ref="J52:R52"/>
    <mergeCell ref="S52:AM52"/>
    <mergeCell ref="J51:R51"/>
    <mergeCell ref="S51:AM51"/>
    <mergeCell ref="J55:R55"/>
    <mergeCell ref="S55:AM55"/>
    <mergeCell ref="J35:R35"/>
    <mergeCell ref="S35:AM35"/>
    <mergeCell ref="J36:R36"/>
    <mergeCell ref="S36:AM36"/>
    <mergeCell ref="J44:R44"/>
    <mergeCell ref="S44:AM44"/>
    <mergeCell ref="J45:R45"/>
    <mergeCell ref="S45:AM45"/>
    <mergeCell ref="J46:R46"/>
    <mergeCell ref="S46:AM46"/>
    <mergeCell ref="J41:R41"/>
    <mergeCell ref="S41:AM41"/>
    <mergeCell ref="J42:R42"/>
    <mergeCell ref="S42:AM42"/>
    <mergeCell ref="J43:R43"/>
    <mergeCell ref="S43:AM43"/>
    <mergeCell ref="A2:AM2"/>
  </mergeCells>
  <hyperlinks>
    <hyperlink ref="I58" r:id="rId1" xr:uid="{2076EA83-2BA3-4A5B-B545-7EB1E0729812}"/>
  </hyperlinks>
  <pageMargins left="0.70866141732283472" right="0.70866141732283472" top="0.59055118110236227" bottom="0.19685039370078741" header="0.31496062992125984" footer="0.31496062992125984"/>
  <pageSetup paperSize="9" scale="71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BB9A49B-3AE7-4652-9305-008840AD2502}">
          <x14:formula1>
            <xm:f>Emissionsfaktoren!$A$1:$A$19</xm:f>
          </x14:formula1>
          <xm:sqref>C29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59"/>
  <sheetViews>
    <sheetView zoomScaleNormal="100" workbookViewId="0">
      <selection activeCell="B6" sqref="B6:I8"/>
    </sheetView>
  </sheetViews>
  <sheetFormatPr baseColWidth="10" defaultColWidth="11.42578125" defaultRowHeight="21" customHeight="1" x14ac:dyDescent="0.2"/>
  <cols>
    <col min="1" max="1" width="13.5703125" style="51" customWidth="1"/>
    <col min="2" max="2" width="11.42578125" style="51" customWidth="1"/>
    <col min="3" max="3" width="15.140625" style="51" customWidth="1"/>
    <col min="4" max="4" width="25.85546875" style="51" hidden="1" customWidth="1"/>
    <col min="5" max="5" width="12.85546875" style="52" customWidth="1"/>
    <col min="6" max="7" width="11.42578125" style="51" customWidth="1"/>
    <col min="8" max="8" width="11.42578125" style="52" customWidth="1"/>
    <col min="9" max="9" width="14.42578125" style="52" customWidth="1"/>
    <col min="10" max="10" width="2.42578125" style="52" customWidth="1"/>
    <col min="11" max="27" width="2.42578125" style="51" customWidth="1"/>
    <col min="28" max="28" width="9.42578125" style="51" customWidth="1"/>
    <col min="29" max="37" width="2.42578125" style="51" customWidth="1"/>
    <col min="38" max="38" width="5.42578125" style="51" customWidth="1"/>
    <col min="39" max="39" width="5.5703125" style="51" customWidth="1"/>
    <col min="40" max="16384" width="11.42578125" style="51"/>
  </cols>
  <sheetData>
    <row r="1" spans="1:39" ht="21" customHeight="1" x14ac:dyDescent="0.2">
      <c r="A1" s="149" t="s">
        <v>103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1"/>
    </row>
    <row r="2" spans="1:39" ht="21" customHeight="1" x14ac:dyDescent="0.2">
      <c r="A2" s="182" t="s">
        <v>109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4"/>
    </row>
    <row r="3" spans="1:39" ht="13.5" customHeight="1" x14ac:dyDescent="0.2">
      <c r="A3" s="165" t="s">
        <v>10</v>
      </c>
      <c r="B3" s="165"/>
      <c r="C3" s="165"/>
      <c r="D3" s="165"/>
      <c r="E3" s="165"/>
      <c r="F3" s="165"/>
      <c r="G3" s="165"/>
      <c r="H3" s="165"/>
      <c r="I3" s="166"/>
      <c r="J3" s="152" t="s">
        <v>17</v>
      </c>
      <c r="K3" s="153"/>
      <c r="L3" s="153"/>
      <c r="M3" s="153"/>
      <c r="N3" s="169"/>
      <c r="O3" s="153" t="s">
        <v>105</v>
      </c>
      <c r="P3" s="153"/>
      <c r="Q3" s="153"/>
      <c r="R3" s="153"/>
      <c r="S3" s="153"/>
      <c r="T3" s="153"/>
      <c r="U3" s="152" t="s">
        <v>18</v>
      </c>
      <c r="V3" s="153"/>
      <c r="W3" s="153"/>
      <c r="X3" s="153"/>
      <c r="Y3" s="153"/>
      <c r="Z3" s="169"/>
      <c r="AA3" s="152" t="s">
        <v>19</v>
      </c>
      <c r="AB3" s="153"/>
      <c r="AC3" s="169"/>
      <c r="AD3" s="152" t="s">
        <v>20</v>
      </c>
      <c r="AE3" s="153"/>
      <c r="AF3" s="153"/>
      <c r="AG3" s="154">
        <f>J57</f>
        <v>0</v>
      </c>
      <c r="AH3" s="155"/>
      <c r="AI3" s="155"/>
      <c r="AJ3" s="155"/>
      <c r="AK3" s="155"/>
      <c r="AL3" s="155"/>
      <c r="AM3" s="156"/>
    </row>
    <row r="4" spans="1:39" ht="5.25" customHeight="1" x14ac:dyDescent="0.2">
      <c r="A4" s="167"/>
      <c r="B4" s="167"/>
      <c r="C4" s="167"/>
      <c r="D4" s="167"/>
      <c r="E4" s="167"/>
      <c r="F4" s="167"/>
      <c r="G4" s="167"/>
      <c r="H4" s="167"/>
      <c r="I4" s="168"/>
      <c r="J4" s="159"/>
      <c r="K4" s="160"/>
      <c r="L4" s="160"/>
      <c r="M4" s="160"/>
      <c r="N4" s="161"/>
      <c r="O4" s="170"/>
      <c r="P4" s="170"/>
      <c r="Q4" s="170"/>
      <c r="R4" s="170"/>
      <c r="S4" s="170"/>
      <c r="T4" s="171"/>
      <c r="U4" s="174"/>
      <c r="V4" s="170"/>
      <c r="W4" s="170"/>
      <c r="X4" s="170"/>
      <c r="Y4" s="170"/>
      <c r="Z4" s="171"/>
      <c r="AA4" s="176"/>
      <c r="AB4" s="177"/>
      <c r="AC4" s="178"/>
      <c r="AD4" s="53"/>
      <c r="AE4" s="53"/>
      <c r="AF4" s="131"/>
      <c r="AG4" s="155"/>
      <c r="AH4" s="155"/>
      <c r="AI4" s="155"/>
      <c r="AJ4" s="155"/>
      <c r="AK4" s="155"/>
      <c r="AL4" s="155"/>
      <c r="AM4" s="156"/>
    </row>
    <row r="5" spans="1:39" ht="5.25" customHeight="1" x14ac:dyDescent="0.2">
      <c r="A5" s="167"/>
      <c r="B5" s="167"/>
      <c r="C5" s="167"/>
      <c r="D5" s="167"/>
      <c r="E5" s="167"/>
      <c r="F5" s="167"/>
      <c r="G5" s="167"/>
      <c r="H5" s="167"/>
      <c r="I5" s="168"/>
      <c r="J5" s="159"/>
      <c r="K5" s="160"/>
      <c r="L5" s="160"/>
      <c r="M5" s="160"/>
      <c r="N5" s="161"/>
      <c r="O5" s="170"/>
      <c r="P5" s="170"/>
      <c r="Q5" s="170"/>
      <c r="R5" s="170"/>
      <c r="S5" s="170"/>
      <c r="T5" s="171"/>
      <c r="U5" s="174"/>
      <c r="V5" s="170"/>
      <c r="W5" s="170"/>
      <c r="X5" s="170"/>
      <c r="Y5" s="170"/>
      <c r="Z5" s="171"/>
      <c r="AA5" s="176"/>
      <c r="AB5" s="177"/>
      <c r="AC5" s="178"/>
      <c r="AD5" s="53"/>
      <c r="AE5" s="53"/>
      <c r="AF5" s="131"/>
      <c r="AG5" s="155"/>
      <c r="AH5" s="155"/>
      <c r="AI5" s="155"/>
      <c r="AJ5" s="155"/>
      <c r="AK5" s="155"/>
      <c r="AL5" s="155"/>
      <c r="AM5" s="156"/>
    </row>
    <row r="6" spans="1:39" ht="9" customHeight="1" x14ac:dyDescent="0.2">
      <c r="A6" s="185" t="s">
        <v>12</v>
      </c>
      <c r="B6" s="195"/>
      <c r="C6" s="196"/>
      <c r="D6" s="196"/>
      <c r="E6" s="196"/>
      <c r="F6" s="196"/>
      <c r="G6" s="196"/>
      <c r="H6" s="196"/>
      <c r="I6" s="196"/>
      <c r="J6" s="159"/>
      <c r="K6" s="160"/>
      <c r="L6" s="160"/>
      <c r="M6" s="160"/>
      <c r="N6" s="161"/>
      <c r="O6" s="170"/>
      <c r="P6" s="170"/>
      <c r="Q6" s="170"/>
      <c r="R6" s="170"/>
      <c r="S6" s="170"/>
      <c r="T6" s="171"/>
      <c r="U6" s="174"/>
      <c r="V6" s="170"/>
      <c r="W6" s="170"/>
      <c r="X6" s="170"/>
      <c r="Y6" s="170"/>
      <c r="Z6" s="171"/>
      <c r="AA6" s="176"/>
      <c r="AB6" s="177"/>
      <c r="AC6" s="178"/>
      <c r="AD6" s="53"/>
      <c r="AE6" s="53"/>
      <c r="AF6" s="131"/>
      <c r="AG6" s="155"/>
      <c r="AH6" s="155"/>
      <c r="AI6" s="155"/>
      <c r="AJ6" s="155"/>
      <c r="AK6" s="155"/>
      <c r="AL6" s="155"/>
      <c r="AM6" s="156"/>
    </row>
    <row r="7" spans="1:39" ht="5.25" customHeight="1" thickBot="1" x14ac:dyDescent="0.25">
      <c r="A7" s="185"/>
      <c r="B7" s="197"/>
      <c r="C7" s="198"/>
      <c r="D7" s="198"/>
      <c r="E7" s="198"/>
      <c r="F7" s="198"/>
      <c r="G7" s="198"/>
      <c r="H7" s="198"/>
      <c r="I7" s="198"/>
      <c r="J7" s="162"/>
      <c r="K7" s="163"/>
      <c r="L7" s="163"/>
      <c r="M7" s="163"/>
      <c r="N7" s="164"/>
      <c r="O7" s="172"/>
      <c r="P7" s="172"/>
      <c r="Q7" s="172"/>
      <c r="R7" s="172"/>
      <c r="S7" s="172"/>
      <c r="T7" s="173"/>
      <c r="U7" s="175"/>
      <c r="V7" s="172"/>
      <c r="W7" s="172"/>
      <c r="X7" s="172"/>
      <c r="Y7" s="172"/>
      <c r="Z7" s="173"/>
      <c r="AA7" s="179"/>
      <c r="AB7" s="180"/>
      <c r="AC7" s="181"/>
      <c r="AD7" s="54"/>
      <c r="AE7" s="54"/>
      <c r="AF7" s="132"/>
      <c r="AG7" s="157"/>
      <c r="AH7" s="157"/>
      <c r="AI7" s="157"/>
      <c r="AJ7" s="157"/>
      <c r="AK7" s="157"/>
      <c r="AL7" s="157"/>
      <c r="AM7" s="158"/>
    </row>
    <row r="8" spans="1:39" ht="11.25" customHeight="1" x14ac:dyDescent="0.2">
      <c r="A8" s="185"/>
      <c r="B8" s="199"/>
      <c r="C8" s="200"/>
      <c r="D8" s="200"/>
      <c r="E8" s="200"/>
      <c r="F8" s="200"/>
      <c r="G8" s="200"/>
      <c r="H8" s="200"/>
      <c r="I8" s="201"/>
      <c r="J8" s="202" t="s">
        <v>21</v>
      </c>
      <c r="K8" s="203"/>
      <c r="L8" s="55" t="s">
        <v>22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X8" s="202" t="s">
        <v>23</v>
      </c>
      <c r="Y8" s="204"/>
      <c r="Z8" s="58" t="s">
        <v>24</v>
      </c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7"/>
      <c r="AL8" s="205" t="s">
        <v>25</v>
      </c>
      <c r="AM8" s="206"/>
    </row>
    <row r="9" spans="1:39" ht="5.25" customHeight="1" x14ac:dyDescent="0.2">
      <c r="A9" s="185" t="s">
        <v>11</v>
      </c>
      <c r="B9" s="195"/>
      <c r="C9" s="196"/>
      <c r="D9" s="196"/>
      <c r="E9" s="196"/>
      <c r="F9" s="196"/>
      <c r="G9" s="196"/>
      <c r="H9" s="196"/>
      <c r="I9" s="207"/>
      <c r="J9" s="209"/>
      <c r="K9" s="210"/>
      <c r="L9" s="211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11"/>
      <c r="Y9" s="220"/>
      <c r="Z9" s="229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10"/>
      <c r="AL9" s="59"/>
      <c r="AM9" s="60"/>
    </row>
    <row r="10" spans="1:39" ht="4.5" customHeight="1" x14ac:dyDescent="0.2">
      <c r="A10" s="185"/>
      <c r="B10" s="197"/>
      <c r="C10" s="198"/>
      <c r="D10" s="198"/>
      <c r="E10" s="198"/>
      <c r="F10" s="198"/>
      <c r="G10" s="198"/>
      <c r="H10" s="198"/>
      <c r="I10" s="208"/>
      <c r="J10" s="174"/>
      <c r="K10" s="171"/>
      <c r="L10" s="214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6"/>
      <c r="X10" s="214"/>
      <c r="Y10" s="221"/>
      <c r="Z10" s="231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1"/>
      <c r="AL10" s="59"/>
      <c r="AM10" s="60"/>
    </row>
    <row r="11" spans="1:39" ht="12.75" customHeight="1" x14ac:dyDescent="0.2">
      <c r="A11" s="185"/>
      <c r="B11" s="197"/>
      <c r="C11" s="198"/>
      <c r="D11" s="198"/>
      <c r="E11" s="198"/>
      <c r="F11" s="198"/>
      <c r="G11" s="198"/>
      <c r="H11" s="198"/>
      <c r="I11" s="208"/>
      <c r="J11" s="174"/>
      <c r="K11" s="171"/>
      <c r="L11" s="214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6"/>
      <c r="X11" s="214"/>
      <c r="Y11" s="221"/>
      <c r="Z11" s="231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1"/>
      <c r="AL11" s="59"/>
      <c r="AM11" s="60"/>
    </row>
    <row r="12" spans="1:39" ht="5.25" customHeight="1" thickBot="1" x14ac:dyDescent="0.25">
      <c r="A12" s="185"/>
      <c r="B12" s="197"/>
      <c r="C12" s="198"/>
      <c r="D12" s="198"/>
      <c r="E12" s="198"/>
      <c r="F12" s="198"/>
      <c r="G12" s="198"/>
      <c r="H12" s="198"/>
      <c r="I12" s="208"/>
      <c r="J12" s="175"/>
      <c r="K12" s="173"/>
      <c r="L12" s="217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9"/>
      <c r="X12" s="217"/>
      <c r="Y12" s="222"/>
      <c r="Z12" s="23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3"/>
      <c r="AL12" s="61"/>
      <c r="AM12" s="62"/>
    </row>
    <row r="13" spans="1:39" ht="5.25" customHeight="1" x14ac:dyDescent="0.2">
      <c r="A13" s="185"/>
      <c r="B13" s="199"/>
      <c r="C13" s="200"/>
      <c r="D13" s="200"/>
      <c r="E13" s="200"/>
      <c r="F13" s="200"/>
      <c r="G13" s="200"/>
      <c r="H13" s="200"/>
      <c r="I13" s="201"/>
      <c r="J13" s="233" t="s">
        <v>26</v>
      </c>
      <c r="K13" s="234"/>
      <c r="L13" s="235"/>
      <c r="M13" s="242" t="s">
        <v>108</v>
      </c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8" t="s">
        <v>98</v>
      </c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9"/>
    </row>
    <row r="14" spans="1:39" ht="5.25" customHeight="1" x14ac:dyDescent="0.2">
      <c r="A14" s="185" t="s">
        <v>13</v>
      </c>
      <c r="B14" s="186"/>
      <c r="C14" s="187"/>
      <c r="D14" s="187"/>
      <c r="E14" s="187"/>
      <c r="F14" s="187"/>
      <c r="G14" s="187"/>
      <c r="H14" s="187"/>
      <c r="I14" s="188"/>
      <c r="J14" s="236"/>
      <c r="K14" s="237"/>
      <c r="L14" s="238"/>
      <c r="M14" s="244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1"/>
    </row>
    <row r="15" spans="1:39" ht="5.25" customHeight="1" x14ac:dyDescent="0.2">
      <c r="A15" s="185"/>
      <c r="B15" s="189"/>
      <c r="C15" s="190"/>
      <c r="D15" s="190"/>
      <c r="E15" s="190"/>
      <c r="F15" s="190"/>
      <c r="G15" s="190"/>
      <c r="H15" s="190"/>
      <c r="I15" s="191"/>
      <c r="J15" s="236"/>
      <c r="K15" s="237"/>
      <c r="L15" s="238"/>
      <c r="M15" s="244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1"/>
    </row>
    <row r="16" spans="1:39" ht="11.25" customHeight="1" x14ac:dyDescent="0.2">
      <c r="A16" s="185"/>
      <c r="B16" s="189"/>
      <c r="C16" s="190"/>
      <c r="D16" s="190"/>
      <c r="E16" s="190"/>
      <c r="F16" s="190"/>
      <c r="G16" s="190"/>
      <c r="H16" s="190"/>
      <c r="I16" s="191"/>
      <c r="J16" s="236"/>
      <c r="K16" s="237"/>
      <c r="L16" s="238"/>
      <c r="M16" s="244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1"/>
    </row>
    <row r="17" spans="1:39" ht="5.25" customHeight="1" thickBot="1" x14ac:dyDescent="0.25">
      <c r="A17" s="185"/>
      <c r="B17" s="192"/>
      <c r="C17" s="193"/>
      <c r="D17" s="193"/>
      <c r="E17" s="193"/>
      <c r="F17" s="193"/>
      <c r="G17" s="193"/>
      <c r="H17" s="193"/>
      <c r="I17" s="194"/>
      <c r="J17" s="239"/>
      <c r="K17" s="240"/>
      <c r="L17" s="241"/>
      <c r="M17" s="246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3"/>
    </row>
    <row r="18" spans="1:39" ht="11.25" customHeight="1" x14ac:dyDescent="0.2">
      <c r="A18" s="262" t="s">
        <v>0</v>
      </c>
      <c r="B18" s="265" t="s">
        <v>1</v>
      </c>
      <c r="C18" s="265"/>
      <c r="D18" s="265"/>
      <c r="E18" s="265"/>
      <c r="F18" s="266" t="s">
        <v>2</v>
      </c>
      <c r="G18" s="265"/>
      <c r="H18" s="265"/>
      <c r="I18" s="267" t="s">
        <v>35</v>
      </c>
      <c r="J18" s="202" t="s">
        <v>27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03"/>
      <c r="AA18" s="202" t="s">
        <v>28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03"/>
    </row>
    <row r="19" spans="1:39" ht="7.5" customHeight="1" x14ac:dyDescent="0.2">
      <c r="A19" s="263"/>
      <c r="B19" s="265"/>
      <c r="C19" s="265"/>
      <c r="D19" s="265"/>
      <c r="E19" s="265"/>
      <c r="F19" s="266"/>
      <c r="G19" s="265"/>
      <c r="H19" s="265"/>
      <c r="I19" s="268"/>
      <c r="J19" s="59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60"/>
      <c r="AA19" s="59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60"/>
    </row>
    <row r="20" spans="1:39" ht="7.5" customHeight="1" x14ac:dyDescent="0.2">
      <c r="A20" s="263"/>
      <c r="B20" s="265"/>
      <c r="C20" s="265"/>
      <c r="D20" s="265"/>
      <c r="E20" s="265"/>
      <c r="F20" s="266"/>
      <c r="G20" s="265"/>
      <c r="H20" s="265"/>
      <c r="I20" s="268"/>
      <c r="J20" s="59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60"/>
      <c r="AA20" s="59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0"/>
    </row>
    <row r="21" spans="1:39" ht="7.5" customHeight="1" x14ac:dyDescent="0.2">
      <c r="A21" s="263"/>
      <c r="B21" s="224" t="s">
        <v>16</v>
      </c>
      <c r="C21" s="224"/>
      <c r="D21" s="89"/>
      <c r="E21" s="269" t="s">
        <v>4</v>
      </c>
      <c r="F21" s="225" t="s">
        <v>16</v>
      </c>
      <c r="G21" s="224"/>
      <c r="H21" s="271" t="s">
        <v>4</v>
      </c>
      <c r="I21" s="281" t="s">
        <v>8</v>
      </c>
      <c r="J21" s="59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60"/>
      <c r="AA21" s="59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60"/>
    </row>
    <row r="22" spans="1:39" ht="7.5" customHeight="1" thickBot="1" x14ac:dyDescent="0.25">
      <c r="A22" s="263"/>
      <c r="B22" s="224"/>
      <c r="C22" s="224"/>
      <c r="D22" s="89"/>
      <c r="E22" s="269"/>
      <c r="F22" s="225"/>
      <c r="G22" s="224"/>
      <c r="H22" s="271"/>
      <c r="I22" s="281"/>
      <c r="J22" s="61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2"/>
      <c r="AA22" s="61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2"/>
    </row>
    <row r="23" spans="1:39" ht="11.25" customHeight="1" x14ac:dyDescent="0.2">
      <c r="A23" s="263"/>
      <c r="B23" s="224"/>
      <c r="C23" s="224"/>
      <c r="D23" s="89"/>
      <c r="E23" s="269"/>
      <c r="F23" s="225"/>
      <c r="G23" s="224"/>
      <c r="H23" s="271"/>
      <c r="I23" s="281"/>
      <c r="J23" s="205" t="s">
        <v>29</v>
      </c>
      <c r="K23" s="282"/>
      <c r="L23" s="282"/>
      <c r="M23" s="282"/>
      <c r="N23" s="282"/>
      <c r="O23" s="282"/>
      <c r="P23" s="282"/>
      <c r="Q23" s="64"/>
      <c r="R23" s="64"/>
      <c r="S23" s="65" t="s">
        <v>30</v>
      </c>
      <c r="T23" s="64"/>
      <c r="U23" s="64"/>
      <c r="V23" s="64"/>
      <c r="W23" s="64"/>
      <c r="X23" s="64"/>
      <c r="Y23" s="64"/>
      <c r="Z23" s="66"/>
      <c r="AA23" s="202" t="s">
        <v>31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03"/>
    </row>
    <row r="24" spans="1:39" ht="7.5" customHeight="1" x14ac:dyDescent="0.2">
      <c r="A24" s="263"/>
      <c r="B24" s="224" t="s">
        <v>3</v>
      </c>
      <c r="C24" s="224"/>
      <c r="D24" s="89"/>
      <c r="E24" s="269"/>
      <c r="F24" s="225" t="s">
        <v>3</v>
      </c>
      <c r="G24" s="224"/>
      <c r="H24" s="271"/>
      <c r="I24" s="281"/>
      <c r="J24" s="59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60"/>
      <c r="AA24" s="59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60"/>
    </row>
    <row r="25" spans="1:39" ht="7.5" customHeight="1" x14ac:dyDescent="0.2">
      <c r="A25" s="263"/>
      <c r="B25" s="224"/>
      <c r="C25" s="224"/>
      <c r="D25" s="89"/>
      <c r="E25" s="269"/>
      <c r="F25" s="225"/>
      <c r="G25" s="224"/>
      <c r="H25" s="271"/>
      <c r="I25" s="281"/>
      <c r="J25" s="59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60"/>
      <c r="AA25" s="59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60"/>
    </row>
    <row r="26" spans="1:39" ht="7.5" customHeight="1" x14ac:dyDescent="0.2">
      <c r="A26" s="263"/>
      <c r="B26" s="224"/>
      <c r="C26" s="224"/>
      <c r="D26" s="89"/>
      <c r="E26" s="269"/>
      <c r="F26" s="225"/>
      <c r="G26" s="224"/>
      <c r="H26" s="271"/>
      <c r="I26" s="281"/>
      <c r="J26" s="59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60"/>
      <c r="AA26" s="59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60"/>
    </row>
    <row r="27" spans="1:39" ht="7.5" customHeight="1" thickBot="1" x14ac:dyDescent="0.25">
      <c r="A27" s="263"/>
      <c r="B27" s="226" t="s">
        <v>5</v>
      </c>
      <c r="C27" s="227" t="s">
        <v>6</v>
      </c>
      <c r="D27" s="129"/>
      <c r="E27" s="269"/>
      <c r="F27" s="225" t="s">
        <v>7</v>
      </c>
      <c r="G27" s="224" t="s">
        <v>34</v>
      </c>
      <c r="H27" s="271"/>
      <c r="I27" s="281"/>
      <c r="J27" s="61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2"/>
      <c r="AA27" s="61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2"/>
    </row>
    <row r="28" spans="1:39" ht="11.25" customHeight="1" x14ac:dyDescent="0.2">
      <c r="A28" s="263"/>
      <c r="B28" s="226"/>
      <c r="C28" s="228"/>
      <c r="D28" s="129"/>
      <c r="E28" s="269"/>
      <c r="F28" s="225"/>
      <c r="G28" s="224"/>
      <c r="H28" s="271"/>
      <c r="I28" s="283" t="s">
        <v>9</v>
      </c>
      <c r="J28" s="133" t="s">
        <v>85</v>
      </c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 t="s">
        <v>32</v>
      </c>
      <c r="AD28" s="134"/>
      <c r="AE28" s="134"/>
      <c r="AF28" s="134"/>
      <c r="AG28" s="134"/>
      <c r="AH28" s="134"/>
      <c r="AI28" s="134"/>
      <c r="AJ28" s="134"/>
      <c r="AK28" s="134"/>
      <c r="AL28" s="134"/>
      <c r="AM28" s="135"/>
    </row>
    <row r="29" spans="1:39" ht="24" customHeight="1" x14ac:dyDescent="0.2">
      <c r="A29" s="263"/>
      <c r="B29" s="226"/>
      <c r="C29" s="1" t="s">
        <v>47</v>
      </c>
      <c r="D29" s="67">
        <f>VLOOKUP(C29,Emissionsfaktoren!A3:B19,2,FALSE)</f>
        <v>0.17224999999999999</v>
      </c>
      <c r="E29" s="269"/>
      <c r="F29" s="225"/>
      <c r="G29" s="224"/>
      <c r="H29" s="271"/>
      <c r="I29" s="283"/>
      <c r="J29" s="136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8"/>
    </row>
    <row r="30" spans="1:39" ht="5.25" customHeight="1" x14ac:dyDescent="0.2">
      <c r="A30" s="263"/>
      <c r="B30" s="273">
        <v>0.1</v>
      </c>
      <c r="C30" s="273">
        <v>0.38</v>
      </c>
      <c r="D30" s="127"/>
      <c r="E30" s="269"/>
      <c r="F30" s="275" t="s">
        <v>33</v>
      </c>
      <c r="G30" s="273">
        <v>0.02</v>
      </c>
      <c r="H30" s="271"/>
      <c r="I30" s="283"/>
      <c r="J30" s="277" t="s">
        <v>104</v>
      </c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96"/>
      <c r="W30" s="296"/>
      <c r="X30" s="296"/>
      <c r="Y30" s="296"/>
      <c r="Z30" s="296"/>
      <c r="AA30" s="296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8"/>
    </row>
    <row r="31" spans="1:39" ht="14.25" customHeight="1" x14ac:dyDescent="0.2">
      <c r="A31" s="263"/>
      <c r="B31" s="273"/>
      <c r="C31" s="273"/>
      <c r="D31" s="127"/>
      <c r="E31" s="269"/>
      <c r="F31" s="275"/>
      <c r="G31" s="273"/>
      <c r="H31" s="271"/>
      <c r="I31" s="283"/>
      <c r="J31" s="279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97"/>
      <c r="W31" s="297"/>
      <c r="X31" s="297"/>
      <c r="Y31" s="297"/>
      <c r="Z31" s="297"/>
      <c r="AA31" s="297"/>
      <c r="AB31" s="139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1"/>
    </row>
    <row r="32" spans="1:39" ht="6" customHeight="1" thickBot="1" x14ac:dyDescent="0.25">
      <c r="A32" s="263"/>
      <c r="B32" s="273"/>
      <c r="C32" s="273"/>
      <c r="D32" s="127"/>
      <c r="E32" s="269"/>
      <c r="F32" s="275"/>
      <c r="G32" s="273"/>
      <c r="H32" s="271"/>
      <c r="I32" s="283"/>
      <c r="J32" s="142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6"/>
    </row>
    <row r="33" spans="1:39" ht="7.5" customHeight="1" x14ac:dyDescent="0.2">
      <c r="A33" s="263"/>
      <c r="B33" s="273"/>
      <c r="C33" s="273"/>
      <c r="D33" s="127"/>
      <c r="E33" s="269"/>
      <c r="F33" s="275"/>
      <c r="G33" s="273"/>
      <c r="H33" s="271"/>
      <c r="I33" s="283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1:39" ht="14.25" customHeight="1" x14ac:dyDescent="0.2">
      <c r="A34" s="264"/>
      <c r="B34" s="274"/>
      <c r="C34" s="274"/>
      <c r="D34" s="128"/>
      <c r="E34" s="270"/>
      <c r="F34" s="276"/>
      <c r="G34" s="274"/>
      <c r="H34" s="272"/>
      <c r="I34" s="284"/>
      <c r="J34" s="287" t="s">
        <v>14</v>
      </c>
      <c r="K34" s="288"/>
      <c r="L34" s="288"/>
      <c r="M34" s="288"/>
      <c r="N34" s="288"/>
      <c r="O34" s="288"/>
      <c r="P34" s="288"/>
      <c r="Q34" s="288"/>
      <c r="R34" s="289"/>
      <c r="S34" s="144" t="s">
        <v>106</v>
      </c>
      <c r="T34" s="145"/>
      <c r="U34" s="146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7"/>
    </row>
    <row r="35" spans="1:39" ht="20.100000000000001" customHeight="1" x14ac:dyDescent="0.2">
      <c r="A35" s="70"/>
      <c r="B35" s="71"/>
      <c r="C35" s="72"/>
      <c r="D35" s="73">
        <f>C35*$D$29</f>
        <v>0</v>
      </c>
      <c r="E35" s="74">
        <f t="shared" ref="E35:E56" si="0">IF(B35*B$30+C35*C$30&gt;0,B35*B$30+C35*C$30,0)</f>
        <v>0</v>
      </c>
      <c r="F35" s="75"/>
      <c r="G35" s="72"/>
      <c r="H35" s="130">
        <f t="shared" ref="H35:H56" si="1">IF(F35&gt;0,F35*G35*G$30,0)</f>
        <v>0</v>
      </c>
      <c r="I35" s="76"/>
      <c r="J35" s="290">
        <f>IF(B35+C35+F35+G35+I35&gt;0,(E35+H35+I35),0)</f>
        <v>0</v>
      </c>
      <c r="K35" s="291"/>
      <c r="L35" s="291"/>
      <c r="M35" s="291"/>
      <c r="N35" s="291"/>
      <c r="O35" s="291"/>
      <c r="P35" s="291"/>
      <c r="Q35" s="291"/>
      <c r="R35" s="292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4"/>
    </row>
    <row r="36" spans="1:39" ht="20.100000000000001" customHeight="1" x14ac:dyDescent="0.2">
      <c r="A36" s="77"/>
      <c r="B36" s="78"/>
      <c r="C36" s="79"/>
      <c r="D36" s="73">
        <f t="shared" ref="D36:D56" si="2">C36*$D$29</f>
        <v>0</v>
      </c>
      <c r="E36" s="130">
        <f t="shared" si="0"/>
        <v>0</v>
      </c>
      <c r="F36" s="78"/>
      <c r="G36" s="79"/>
      <c r="H36" s="130">
        <f t="shared" si="1"/>
        <v>0</v>
      </c>
      <c r="I36" s="80"/>
      <c r="J36" s="256">
        <f t="shared" ref="J36:J56" si="3">IF(B36+C36+F36+G36+I36&gt;0,(E36+H36+I36),0)</f>
        <v>0</v>
      </c>
      <c r="K36" s="257"/>
      <c r="L36" s="257"/>
      <c r="M36" s="257"/>
      <c r="N36" s="257"/>
      <c r="O36" s="257"/>
      <c r="P36" s="257"/>
      <c r="Q36" s="257"/>
      <c r="R36" s="258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5"/>
    </row>
    <row r="37" spans="1:39" ht="20.100000000000001" customHeight="1" x14ac:dyDescent="0.2">
      <c r="A37" s="77"/>
      <c r="B37" s="78"/>
      <c r="C37" s="79"/>
      <c r="D37" s="73">
        <f t="shared" si="2"/>
        <v>0</v>
      </c>
      <c r="E37" s="130">
        <f t="shared" si="0"/>
        <v>0</v>
      </c>
      <c r="F37" s="78"/>
      <c r="G37" s="79"/>
      <c r="H37" s="130">
        <f t="shared" si="1"/>
        <v>0</v>
      </c>
      <c r="I37" s="80"/>
      <c r="J37" s="256">
        <f t="shared" si="3"/>
        <v>0</v>
      </c>
      <c r="K37" s="257"/>
      <c r="L37" s="257"/>
      <c r="M37" s="257"/>
      <c r="N37" s="257"/>
      <c r="O37" s="257"/>
      <c r="P37" s="257"/>
      <c r="Q37" s="257"/>
      <c r="R37" s="258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5"/>
    </row>
    <row r="38" spans="1:39" ht="20.100000000000001" customHeight="1" x14ac:dyDescent="0.2">
      <c r="A38" s="77"/>
      <c r="B38" s="78"/>
      <c r="C38" s="79"/>
      <c r="D38" s="73">
        <f t="shared" si="2"/>
        <v>0</v>
      </c>
      <c r="E38" s="130">
        <f t="shared" si="0"/>
        <v>0</v>
      </c>
      <c r="F38" s="78"/>
      <c r="G38" s="79"/>
      <c r="H38" s="130">
        <f t="shared" si="1"/>
        <v>0</v>
      </c>
      <c r="I38" s="80"/>
      <c r="J38" s="256">
        <f t="shared" si="3"/>
        <v>0</v>
      </c>
      <c r="K38" s="257"/>
      <c r="L38" s="257"/>
      <c r="M38" s="257"/>
      <c r="N38" s="257"/>
      <c r="O38" s="257"/>
      <c r="P38" s="257"/>
      <c r="Q38" s="257"/>
      <c r="R38" s="258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5"/>
    </row>
    <row r="39" spans="1:39" ht="20.100000000000001" customHeight="1" x14ac:dyDescent="0.2">
      <c r="A39" s="77"/>
      <c r="B39" s="78"/>
      <c r="C39" s="79"/>
      <c r="D39" s="73">
        <f t="shared" si="2"/>
        <v>0</v>
      </c>
      <c r="E39" s="130">
        <f t="shared" si="0"/>
        <v>0</v>
      </c>
      <c r="F39" s="78"/>
      <c r="G39" s="79"/>
      <c r="H39" s="130">
        <f t="shared" si="1"/>
        <v>0</v>
      </c>
      <c r="I39" s="80"/>
      <c r="J39" s="256">
        <f t="shared" si="3"/>
        <v>0</v>
      </c>
      <c r="K39" s="257"/>
      <c r="L39" s="257"/>
      <c r="M39" s="257"/>
      <c r="N39" s="257"/>
      <c r="O39" s="257"/>
      <c r="P39" s="257"/>
      <c r="Q39" s="257"/>
      <c r="R39" s="258"/>
      <c r="S39" s="260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5"/>
    </row>
    <row r="40" spans="1:39" ht="20.100000000000001" customHeight="1" x14ac:dyDescent="0.2">
      <c r="A40" s="77"/>
      <c r="B40" s="78"/>
      <c r="C40" s="79"/>
      <c r="D40" s="73">
        <f t="shared" si="2"/>
        <v>0</v>
      </c>
      <c r="E40" s="130">
        <f t="shared" si="0"/>
        <v>0</v>
      </c>
      <c r="F40" s="78"/>
      <c r="G40" s="79"/>
      <c r="H40" s="130">
        <f t="shared" si="1"/>
        <v>0</v>
      </c>
      <c r="I40" s="80"/>
      <c r="J40" s="256">
        <f t="shared" si="3"/>
        <v>0</v>
      </c>
      <c r="K40" s="257"/>
      <c r="L40" s="257"/>
      <c r="M40" s="257"/>
      <c r="N40" s="257"/>
      <c r="O40" s="257"/>
      <c r="P40" s="257"/>
      <c r="Q40" s="257"/>
      <c r="R40" s="258"/>
      <c r="S40" s="259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1"/>
    </row>
    <row r="41" spans="1:39" ht="20.100000000000001" customHeight="1" x14ac:dyDescent="0.2">
      <c r="A41" s="77"/>
      <c r="B41" s="78"/>
      <c r="C41" s="79"/>
      <c r="D41" s="73">
        <f t="shared" si="2"/>
        <v>0</v>
      </c>
      <c r="E41" s="130">
        <f t="shared" si="0"/>
        <v>0</v>
      </c>
      <c r="F41" s="78"/>
      <c r="G41" s="79"/>
      <c r="H41" s="130">
        <f t="shared" si="1"/>
        <v>0</v>
      </c>
      <c r="I41" s="80"/>
      <c r="J41" s="256">
        <f t="shared" si="3"/>
        <v>0</v>
      </c>
      <c r="K41" s="257"/>
      <c r="L41" s="257"/>
      <c r="M41" s="257"/>
      <c r="N41" s="257"/>
      <c r="O41" s="257"/>
      <c r="P41" s="257"/>
      <c r="Q41" s="257"/>
      <c r="R41" s="258"/>
      <c r="S41" s="260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5"/>
    </row>
    <row r="42" spans="1:39" ht="20.100000000000001" customHeight="1" x14ac:dyDescent="0.2">
      <c r="A42" s="77"/>
      <c r="B42" s="78"/>
      <c r="C42" s="79"/>
      <c r="D42" s="73">
        <f t="shared" si="2"/>
        <v>0</v>
      </c>
      <c r="E42" s="130">
        <f t="shared" si="0"/>
        <v>0</v>
      </c>
      <c r="F42" s="78"/>
      <c r="G42" s="79"/>
      <c r="H42" s="130">
        <f t="shared" si="1"/>
        <v>0</v>
      </c>
      <c r="I42" s="80"/>
      <c r="J42" s="256">
        <f t="shared" si="3"/>
        <v>0</v>
      </c>
      <c r="K42" s="257"/>
      <c r="L42" s="257"/>
      <c r="M42" s="257"/>
      <c r="N42" s="257"/>
      <c r="O42" s="257"/>
      <c r="P42" s="257"/>
      <c r="Q42" s="257"/>
      <c r="R42" s="258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5"/>
    </row>
    <row r="43" spans="1:39" ht="20.100000000000001" customHeight="1" x14ac:dyDescent="0.2">
      <c r="A43" s="81"/>
      <c r="B43" s="82"/>
      <c r="C43" s="79"/>
      <c r="D43" s="73">
        <f t="shared" si="2"/>
        <v>0</v>
      </c>
      <c r="E43" s="130">
        <f t="shared" si="0"/>
        <v>0</v>
      </c>
      <c r="F43" s="82"/>
      <c r="G43" s="83"/>
      <c r="H43" s="84">
        <f t="shared" si="1"/>
        <v>0</v>
      </c>
      <c r="I43" s="85"/>
      <c r="J43" s="256">
        <f t="shared" si="3"/>
        <v>0</v>
      </c>
      <c r="K43" s="257"/>
      <c r="L43" s="257"/>
      <c r="M43" s="257"/>
      <c r="N43" s="257"/>
      <c r="O43" s="257"/>
      <c r="P43" s="257"/>
      <c r="Q43" s="257"/>
      <c r="R43" s="258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1"/>
    </row>
    <row r="44" spans="1:39" ht="20.100000000000001" customHeight="1" x14ac:dyDescent="0.2">
      <c r="A44" s="77"/>
      <c r="B44" s="78"/>
      <c r="C44" s="79"/>
      <c r="D44" s="73">
        <f t="shared" si="2"/>
        <v>0</v>
      </c>
      <c r="E44" s="130">
        <f t="shared" si="0"/>
        <v>0</v>
      </c>
      <c r="F44" s="78"/>
      <c r="G44" s="79"/>
      <c r="H44" s="130">
        <f t="shared" si="1"/>
        <v>0</v>
      </c>
      <c r="I44" s="80"/>
      <c r="J44" s="256">
        <f t="shared" si="3"/>
        <v>0</v>
      </c>
      <c r="K44" s="257"/>
      <c r="L44" s="257"/>
      <c r="M44" s="257"/>
      <c r="N44" s="257"/>
      <c r="O44" s="257"/>
      <c r="P44" s="257"/>
      <c r="Q44" s="257"/>
      <c r="R44" s="258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5"/>
    </row>
    <row r="45" spans="1:39" ht="20.100000000000001" customHeight="1" x14ac:dyDescent="0.2">
      <c r="A45" s="77"/>
      <c r="B45" s="78"/>
      <c r="C45" s="79"/>
      <c r="D45" s="73">
        <f t="shared" si="2"/>
        <v>0</v>
      </c>
      <c r="E45" s="130">
        <f t="shared" si="0"/>
        <v>0</v>
      </c>
      <c r="F45" s="78"/>
      <c r="G45" s="79"/>
      <c r="H45" s="130">
        <f t="shared" si="1"/>
        <v>0</v>
      </c>
      <c r="I45" s="80"/>
      <c r="J45" s="256">
        <f t="shared" si="3"/>
        <v>0</v>
      </c>
      <c r="K45" s="257"/>
      <c r="L45" s="257"/>
      <c r="M45" s="257"/>
      <c r="N45" s="257"/>
      <c r="O45" s="257"/>
      <c r="P45" s="257"/>
      <c r="Q45" s="257"/>
      <c r="R45" s="258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5"/>
    </row>
    <row r="46" spans="1:39" ht="20.100000000000001" customHeight="1" x14ac:dyDescent="0.2">
      <c r="A46" s="77"/>
      <c r="B46" s="78"/>
      <c r="C46" s="79"/>
      <c r="D46" s="73">
        <f t="shared" si="2"/>
        <v>0</v>
      </c>
      <c r="E46" s="130">
        <f t="shared" si="0"/>
        <v>0</v>
      </c>
      <c r="F46" s="78"/>
      <c r="G46" s="79"/>
      <c r="H46" s="130">
        <f t="shared" si="1"/>
        <v>0</v>
      </c>
      <c r="I46" s="80"/>
      <c r="J46" s="256">
        <f t="shared" si="3"/>
        <v>0</v>
      </c>
      <c r="K46" s="257"/>
      <c r="L46" s="257"/>
      <c r="M46" s="257"/>
      <c r="N46" s="257"/>
      <c r="O46" s="257"/>
      <c r="P46" s="257"/>
      <c r="Q46" s="257"/>
      <c r="R46" s="258"/>
      <c r="S46" s="260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5"/>
    </row>
    <row r="47" spans="1:39" ht="20.100000000000001" customHeight="1" x14ac:dyDescent="0.2">
      <c r="A47" s="77"/>
      <c r="B47" s="78"/>
      <c r="C47" s="79"/>
      <c r="D47" s="73">
        <f t="shared" si="2"/>
        <v>0</v>
      </c>
      <c r="E47" s="130">
        <f t="shared" si="0"/>
        <v>0</v>
      </c>
      <c r="F47" s="78"/>
      <c r="G47" s="79"/>
      <c r="H47" s="130">
        <f t="shared" si="1"/>
        <v>0</v>
      </c>
      <c r="I47" s="80"/>
      <c r="J47" s="256">
        <f t="shared" si="3"/>
        <v>0</v>
      </c>
      <c r="K47" s="257"/>
      <c r="L47" s="257"/>
      <c r="M47" s="257"/>
      <c r="N47" s="257"/>
      <c r="O47" s="257"/>
      <c r="P47" s="257"/>
      <c r="Q47" s="257"/>
      <c r="R47" s="258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5"/>
    </row>
    <row r="48" spans="1:39" ht="20.100000000000001" customHeight="1" x14ac:dyDescent="0.2">
      <c r="A48" s="77"/>
      <c r="B48" s="78"/>
      <c r="C48" s="79"/>
      <c r="D48" s="73">
        <f t="shared" si="2"/>
        <v>0</v>
      </c>
      <c r="E48" s="130">
        <f t="shared" si="0"/>
        <v>0</v>
      </c>
      <c r="F48" s="78"/>
      <c r="G48" s="79"/>
      <c r="H48" s="130">
        <f t="shared" si="1"/>
        <v>0</v>
      </c>
      <c r="I48" s="80"/>
      <c r="J48" s="256">
        <f t="shared" si="3"/>
        <v>0</v>
      </c>
      <c r="K48" s="257"/>
      <c r="L48" s="257"/>
      <c r="M48" s="257"/>
      <c r="N48" s="257"/>
      <c r="O48" s="257"/>
      <c r="P48" s="257"/>
      <c r="Q48" s="257"/>
      <c r="R48" s="258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5"/>
    </row>
    <row r="49" spans="1:39" ht="20.100000000000001" customHeight="1" x14ac:dyDescent="0.2">
      <c r="A49" s="77"/>
      <c r="B49" s="78"/>
      <c r="C49" s="79"/>
      <c r="D49" s="73">
        <f t="shared" si="2"/>
        <v>0</v>
      </c>
      <c r="E49" s="130">
        <f t="shared" si="0"/>
        <v>0</v>
      </c>
      <c r="F49" s="78"/>
      <c r="G49" s="79"/>
      <c r="H49" s="130">
        <f t="shared" si="1"/>
        <v>0</v>
      </c>
      <c r="I49" s="80"/>
      <c r="J49" s="256">
        <f t="shared" si="3"/>
        <v>0</v>
      </c>
      <c r="K49" s="257"/>
      <c r="L49" s="257"/>
      <c r="M49" s="257"/>
      <c r="N49" s="257"/>
      <c r="O49" s="257"/>
      <c r="P49" s="257"/>
      <c r="Q49" s="257"/>
      <c r="R49" s="258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5"/>
    </row>
    <row r="50" spans="1:39" ht="20.100000000000001" customHeight="1" x14ac:dyDescent="0.2">
      <c r="A50" s="77"/>
      <c r="B50" s="78"/>
      <c r="C50" s="79"/>
      <c r="D50" s="73">
        <f t="shared" si="2"/>
        <v>0</v>
      </c>
      <c r="E50" s="130">
        <f t="shared" si="0"/>
        <v>0</v>
      </c>
      <c r="F50" s="78"/>
      <c r="G50" s="79"/>
      <c r="H50" s="130">
        <f t="shared" si="1"/>
        <v>0</v>
      </c>
      <c r="I50" s="80"/>
      <c r="J50" s="256">
        <f t="shared" si="3"/>
        <v>0</v>
      </c>
      <c r="K50" s="257"/>
      <c r="L50" s="257"/>
      <c r="M50" s="257"/>
      <c r="N50" s="257"/>
      <c r="O50" s="257"/>
      <c r="P50" s="257"/>
      <c r="Q50" s="257"/>
      <c r="R50" s="258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5"/>
    </row>
    <row r="51" spans="1:39" ht="20.100000000000001" customHeight="1" x14ac:dyDescent="0.2">
      <c r="A51" s="77"/>
      <c r="B51" s="78"/>
      <c r="C51" s="79"/>
      <c r="D51" s="73">
        <f t="shared" si="2"/>
        <v>0</v>
      </c>
      <c r="E51" s="130">
        <f t="shared" si="0"/>
        <v>0</v>
      </c>
      <c r="F51" s="78"/>
      <c r="G51" s="79"/>
      <c r="H51" s="130">
        <f t="shared" si="1"/>
        <v>0</v>
      </c>
      <c r="I51" s="80"/>
      <c r="J51" s="256">
        <f t="shared" si="3"/>
        <v>0</v>
      </c>
      <c r="K51" s="257"/>
      <c r="L51" s="257"/>
      <c r="M51" s="257"/>
      <c r="N51" s="257"/>
      <c r="O51" s="257"/>
      <c r="P51" s="257"/>
      <c r="Q51" s="257"/>
      <c r="R51" s="258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5"/>
    </row>
    <row r="52" spans="1:39" ht="20.100000000000001" customHeight="1" x14ac:dyDescent="0.2">
      <c r="A52" s="77"/>
      <c r="B52" s="78"/>
      <c r="C52" s="79"/>
      <c r="D52" s="73">
        <f t="shared" si="2"/>
        <v>0</v>
      </c>
      <c r="E52" s="130">
        <f t="shared" si="0"/>
        <v>0</v>
      </c>
      <c r="F52" s="78"/>
      <c r="G52" s="79"/>
      <c r="H52" s="130">
        <f t="shared" si="1"/>
        <v>0</v>
      </c>
      <c r="I52" s="80"/>
      <c r="J52" s="256">
        <f t="shared" si="3"/>
        <v>0</v>
      </c>
      <c r="K52" s="257"/>
      <c r="L52" s="257"/>
      <c r="M52" s="257"/>
      <c r="N52" s="257"/>
      <c r="O52" s="257"/>
      <c r="P52" s="257"/>
      <c r="Q52" s="257"/>
      <c r="R52" s="258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5"/>
    </row>
    <row r="53" spans="1:39" ht="20.100000000000001" customHeight="1" x14ac:dyDescent="0.2">
      <c r="A53" s="77"/>
      <c r="B53" s="78"/>
      <c r="C53" s="79"/>
      <c r="D53" s="73">
        <f t="shared" si="2"/>
        <v>0</v>
      </c>
      <c r="E53" s="130">
        <f t="shared" si="0"/>
        <v>0</v>
      </c>
      <c r="F53" s="78"/>
      <c r="G53" s="79"/>
      <c r="H53" s="130">
        <f t="shared" si="1"/>
        <v>0</v>
      </c>
      <c r="I53" s="80"/>
      <c r="J53" s="256">
        <f t="shared" si="3"/>
        <v>0</v>
      </c>
      <c r="K53" s="257"/>
      <c r="L53" s="257"/>
      <c r="M53" s="257"/>
      <c r="N53" s="257"/>
      <c r="O53" s="257"/>
      <c r="P53" s="257"/>
      <c r="Q53" s="257"/>
      <c r="R53" s="258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5"/>
    </row>
    <row r="54" spans="1:39" ht="20.100000000000001" customHeight="1" x14ac:dyDescent="0.2">
      <c r="A54" s="77"/>
      <c r="B54" s="78"/>
      <c r="C54" s="79"/>
      <c r="D54" s="73">
        <f t="shared" si="2"/>
        <v>0</v>
      </c>
      <c r="E54" s="130">
        <f t="shared" si="0"/>
        <v>0</v>
      </c>
      <c r="F54" s="78"/>
      <c r="G54" s="79"/>
      <c r="H54" s="130">
        <f t="shared" si="1"/>
        <v>0</v>
      </c>
      <c r="I54" s="80"/>
      <c r="J54" s="256">
        <f t="shared" si="3"/>
        <v>0</v>
      </c>
      <c r="K54" s="257"/>
      <c r="L54" s="257"/>
      <c r="M54" s="257"/>
      <c r="N54" s="257"/>
      <c r="O54" s="257"/>
      <c r="P54" s="257"/>
      <c r="Q54" s="257"/>
      <c r="R54" s="258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5"/>
    </row>
    <row r="55" spans="1:39" ht="20.100000000000001" customHeight="1" x14ac:dyDescent="0.2">
      <c r="A55" s="77"/>
      <c r="B55" s="78"/>
      <c r="C55" s="79"/>
      <c r="D55" s="73">
        <f t="shared" si="2"/>
        <v>0</v>
      </c>
      <c r="E55" s="130">
        <f t="shared" si="0"/>
        <v>0</v>
      </c>
      <c r="F55" s="78"/>
      <c r="G55" s="79"/>
      <c r="H55" s="130">
        <f t="shared" si="1"/>
        <v>0</v>
      </c>
      <c r="I55" s="80"/>
      <c r="J55" s="256">
        <f t="shared" si="3"/>
        <v>0</v>
      </c>
      <c r="K55" s="257"/>
      <c r="L55" s="257"/>
      <c r="M55" s="257"/>
      <c r="N55" s="257"/>
      <c r="O55" s="257"/>
      <c r="P55" s="257"/>
      <c r="Q55" s="257"/>
      <c r="R55" s="258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5"/>
    </row>
    <row r="56" spans="1:39" ht="20.100000000000001" customHeight="1" x14ac:dyDescent="0.2">
      <c r="A56" s="77"/>
      <c r="B56" s="78"/>
      <c r="C56" s="79"/>
      <c r="D56" s="73">
        <f t="shared" si="2"/>
        <v>0</v>
      </c>
      <c r="E56" s="130">
        <f t="shared" si="0"/>
        <v>0</v>
      </c>
      <c r="F56" s="78"/>
      <c r="G56" s="79"/>
      <c r="H56" s="130">
        <f t="shared" si="1"/>
        <v>0</v>
      </c>
      <c r="I56" s="80"/>
      <c r="J56" s="256">
        <f t="shared" si="3"/>
        <v>0</v>
      </c>
      <c r="K56" s="257"/>
      <c r="L56" s="257"/>
      <c r="M56" s="257"/>
      <c r="N56" s="257"/>
      <c r="O56" s="257"/>
      <c r="P56" s="257"/>
      <c r="Q56" s="257"/>
      <c r="R56" s="258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5"/>
    </row>
    <row r="57" spans="1:39" ht="39.75" customHeight="1" thickBot="1" x14ac:dyDescent="0.3">
      <c r="A57" s="86" t="s">
        <v>15</v>
      </c>
      <c r="B57" s="87" t="str">
        <f>IF((SUM(B35:B56))&gt;0,(SUM(B35:B56))," ")</f>
        <v xml:space="preserve"> </v>
      </c>
      <c r="C57" s="87" t="str">
        <f>IF((SUM(C35:C56))&gt;0,(SUM(C35:C56))," ")</f>
        <v xml:space="preserve"> </v>
      </c>
      <c r="E57" s="88"/>
      <c r="F57" s="89"/>
      <c r="G57" s="89"/>
      <c r="H57" s="88"/>
      <c r="I57" s="90" t="s">
        <v>53</v>
      </c>
      <c r="J57" s="298">
        <f>SUM(J35:J56)</f>
        <v>0</v>
      </c>
      <c r="K57" s="298"/>
      <c r="L57" s="298"/>
      <c r="M57" s="298"/>
      <c r="N57" s="298"/>
      <c r="O57" s="298"/>
      <c r="P57" s="298"/>
      <c r="Q57" s="298"/>
      <c r="R57" s="298"/>
      <c r="U57" s="91" t="s">
        <v>36</v>
      </c>
      <c r="V57" s="92"/>
      <c r="Z57" s="299"/>
      <c r="AA57" s="300"/>
      <c r="AB57" s="300"/>
      <c r="AC57" s="300"/>
      <c r="AD57" s="299"/>
      <c r="AE57" s="300"/>
      <c r="AF57" s="300"/>
      <c r="AG57" s="300"/>
      <c r="AH57" s="299"/>
      <c r="AI57" s="300"/>
      <c r="AJ57" s="300"/>
      <c r="AK57" s="300"/>
      <c r="AL57" s="97"/>
      <c r="AM57" s="97"/>
    </row>
    <row r="58" spans="1:39" ht="21" customHeight="1" thickTop="1" x14ac:dyDescent="0.2">
      <c r="A58" s="86"/>
      <c r="B58" s="301">
        <f>SUM(D35:D56)/1000</f>
        <v>0</v>
      </c>
      <c r="C58" s="301"/>
      <c r="D58" s="93"/>
      <c r="E58" s="88"/>
      <c r="F58" s="89"/>
      <c r="G58" s="89"/>
      <c r="H58" s="88"/>
      <c r="I58" s="94" t="s">
        <v>54</v>
      </c>
      <c r="J58" s="302">
        <f>B58*23</f>
        <v>0</v>
      </c>
      <c r="K58" s="302"/>
      <c r="L58" s="302"/>
      <c r="M58" s="302"/>
      <c r="N58" s="302"/>
      <c r="O58" s="302"/>
      <c r="P58" s="302"/>
      <c r="Q58" s="302"/>
      <c r="R58" s="302"/>
      <c r="V58" s="92"/>
      <c r="Z58" s="95" t="s">
        <v>37</v>
      </c>
    </row>
    <row r="59" spans="1:39" ht="13.5" customHeight="1" x14ac:dyDescent="0.2">
      <c r="A59" s="89"/>
      <c r="I59" s="96" t="s">
        <v>38</v>
      </c>
      <c r="J59" s="295"/>
      <c r="K59" s="295"/>
      <c r="L59" s="295"/>
      <c r="M59" s="295"/>
      <c r="N59" s="295"/>
      <c r="O59" s="295"/>
      <c r="P59" s="295"/>
    </row>
  </sheetData>
  <sheetProtection algorithmName="SHA-512" hashValue="bkkkoljBfBtQls+XmjbkQyZtIKlp+gD6F1ykpiPQwKyfppCkCyRbeNzqSRNulestQrhW0L1vLCw/boKMApTi1A==" saltValue="sS0R2LCVcINzLjnECl9WmA==" spinCount="100000" sheet="1" objects="1" scenarios="1"/>
  <protectedRanges>
    <protectedRange sqref="U57:AM58" name="Bereich2"/>
    <protectedRange sqref="A3:AM34" name="Bereich1"/>
  </protectedRanges>
  <mergeCells count="108">
    <mergeCell ref="B58:C58"/>
    <mergeCell ref="J58:R58"/>
    <mergeCell ref="J59:P59"/>
    <mergeCell ref="A18:A34"/>
    <mergeCell ref="B18:E20"/>
    <mergeCell ref="F18:H20"/>
    <mergeCell ref="I18:I20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F24:G26"/>
    <mergeCell ref="B27:B29"/>
    <mergeCell ref="C27:C28"/>
    <mergeCell ref="X13:AM17"/>
    <mergeCell ref="A14:A17"/>
    <mergeCell ref="B14:I17"/>
    <mergeCell ref="F27:F29"/>
    <mergeCell ref="G27:G29"/>
    <mergeCell ref="I28:I34"/>
    <mergeCell ref="B30:B34"/>
    <mergeCell ref="C30:C34"/>
    <mergeCell ref="F30:F34"/>
    <mergeCell ref="G30:G34"/>
    <mergeCell ref="A9:A13"/>
    <mergeCell ref="B9:I13"/>
    <mergeCell ref="J46:R46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O4:T7"/>
    <mergeCell ref="U4:Z7"/>
    <mergeCell ref="AA4:AC7"/>
    <mergeCell ref="A6:A8"/>
    <mergeCell ref="B6:I8"/>
    <mergeCell ref="J8:K8"/>
    <mergeCell ref="X8:Y8"/>
    <mergeCell ref="AL8:AM8"/>
    <mergeCell ref="J9:K12"/>
    <mergeCell ref="L9:W12"/>
    <mergeCell ref="X9:Y12"/>
    <mergeCell ref="Z9:AK12"/>
    <mergeCell ref="J13:L17"/>
    <mergeCell ref="M13:W17"/>
    <mergeCell ref="S36:AM36"/>
    <mergeCell ref="J42:R42"/>
    <mergeCell ref="S42:AM42"/>
    <mergeCell ref="J41:R41"/>
    <mergeCell ref="S41:AM41"/>
    <mergeCell ref="J44:R44"/>
    <mergeCell ref="S44:AM44"/>
    <mergeCell ref="J45:R45"/>
    <mergeCell ref="S45:AM45"/>
    <mergeCell ref="J40:R40"/>
    <mergeCell ref="S40:AM40"/>
    <mergeCell ref="S46:AM46"/>
    <mergeCell ref="J39:R39"/>
    <mergeCell ref="S39:AM39"/>
    <mergeCell ref="J38:R38"/>
    <mergeCell ref="S38:AM38"/>
    <mergeCell ref="J43:R43"/>
    <mergeCell ref="S43:AM43"/>
    <mergeCell ref="A1:AM1"/>
    <mergeCell ref="J56:R56"/>
    <mergeCell ref="J48:R48"/>
    <mergeCell ref="S48:AM48"/>
    <mergeCell ref="J49:R49"/>
    <mergeCell ref="J34:R34"/>
    <mergeCell ref="J37:R37"/>
    <mergeCell ref="S37:AM37"/>
    <mergeCell ref="J35:R35"/>
    <mergeCell ref="S35:AM35"/>
    <mergeCell ref="J30:U31"/>
    <mergeCell ref="V30:AA31"/>
    <mergeCell ref="AC32:AM32"/>
    <mergeCell ref="S49:AM49"/>
    <mergeCell ref="J47:R47"/>
    <mergeCell ref="S47:AM47"/>
    <mergeCell ref="J36:R36"/>
    <mergeCell ref="J57:R57"/>
    <mergeCell ref="J53:R53"/>
    <mergeCell ref="S53:AM53"/>
    <mergeCell ref="J54:R54"/>
    <mergeCell ref="S54:AM54"/>
    <mergeCell ref="J55:R55"/>
    <mergeCell ref="S55:AM55"/>
    <mergeCell ref="J50:R50"/>
    <mergeCell ref="S50:AM50"/>
    <mergeCell ref="J51:R51"/>
    <mergeCell ref="S51:AM51"/>
    <mergeCell ref="J52:R52"/>
    <mergeCell ref="S52:AM52"/>
    <mergeCell ref="S56:AM56"/>
    <mergeCell ref="Z57:AC57"/>
    <mergeCell ref="AD57:AG57"/>
    <mergeCell ref="AH57:AK57"/>
  </mergeCells>
  <hyperlinks>
    <hyperlink ref="I58" r:id="rId1" xr:uid="{74B81F87-7FDF-44D7-8CFE-F7D528A10E72}"/>
  </hyperlinks>
  <pageMargins left="0.70866141732283472" right="0.70866141732283472" top="0.59055118110236227" bottom="0.19685039370078741" header="0.31496062992125984" footer="0.31496062992125984"/>
  <pageSetup paperSize="9" scale="71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C48368-B35A-41AB-9110-8AC5A6BB771C}">
          <x14:formula1>
            <xm:f>Emissionsfaktoren!$A$1:$A$19</xm:f>
          </x14:formula1>
          <xm:sqref>C29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59"/>
  <sheetViews>
    <sheetView zoomScaleNormal="100" workbookViewId="0">
      <selection activeCell="B6" sqref="B6:I8"/>
    </sheetView>
  </sheetViews>
  <sheetFormatPr baseColWidth="10" defaultColWidth="11.42578125" defaultRowHeight="21" customHeight="1" x14ac:dyDescent="0.2"/>
  <cols>
    <col min="1" max="1" width="13.5703125" style="51" customWidth="1"/>
    <col min="2" max="2" width="11.42578125" style="51" customWidth="1"/>
    <col min="3" max="3" width="15.140625" style="51" customWidth="1"/>
    <col min="4" max="4" width="25.85546875" style="51" hidden="1" customWidth="1"/>
    <col min="5" max="5" width="12.85546875" style="52" customWidth="1"/>
    <col min="6" max="7" width="11.42578125" style="51" customWidth="1"/>
    <col min="8" max="8" width="11.42578125" style="52" customWidth="1"/>
    <col min="9" max="9" width="14.42578125" style="52" customWidth="1"/>
    <col min="10" max="10" width="2.42578125" style="52" customWidth="1"/>
    <col min="11" max="27" width="2.42578125" style="51" customWidth="1"/>
    <col min="28" max="28" width="9.42578125" style="51" customWidth="1"/>
    <col min="29" max="37" width="2.42578125" style="51" customWidth="1"/>
    <col min="38" max="38" width="5.42578125" style="51" customWidth="1"/>
    <col min="39" max="39" width="5.5703125" style="51" customWidth="1"/>
    <col min="40" max="16384" width="11.42578125" style="51"/>
  </cols>
  <sheetData>
    <row r="1" spans="1:39" ht="21" customHeight="1" x14ac:dyDescent="0.2">
      <c r="A1" s="149" t="s">
        <v>103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1"/>
    </row>
    <row r="2" spans="1:39" ht="21" customHeight="1" x14ac:dyDescent="0.2">
      <c r="A2" s="182" t="s">
        <v>109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4"/>
    </row>
    <row r="3" spans="1:39" ht="13.5" customHeight="1" x14ac:dyDescent="0.2">
      <c r="A3" s="165" t="s">
        <v>10</v>
      </c>
      <c r="B3" s="165"/>
      <c r="C3" s="165"/>
      <c r="D3" s="165"/>
      <c r="E3" s="165"/>
      <c r="F3" s="165"/>
      <c r="G3" s="165"/>
      <c r="H3" s="165"/>
      <c r="I3" s="166"/>
      <c r="J3" s="152" t="s">
        <v>17</v>
      </c>
      <c r="K3" s="153"/>
      <c r="L3" s="153"/>
      <c r="M3" s="153"/>
      <c r="N3" s="169"/>
      <c r="O3" s="153" t="s">
        <v>105</v>
      </c>
      <c r="P3" s="153"/>
      <c r="Q3" s="153"/>
      <c r="R3" s="153"/>
      <c r="S3" s="153"/>
      <c r="T3" s="153"/>
      <c r="U3" s="152" t="s">
        <v>18</v>
      </c>
      <c r="V3" s="153"/>
      <c r="W3" s="153"/>
      <c r="X3" s="153"/>
      <c r="Y3" s="153"/>
      <c r="Z3" s="169"/>
      <c r="AA3" s="152" t="s">
        <v>19</v>
      </c>
      <c r="AB3" s="153"/>
      <c r="AC3" s="169"/>
      <c r="AD3" s="152" t="s">
        <v>20</v>
      </c>
      <c r="AE3" s="153"/>
      <c r="AF3" s="153"/>
      <c r="AG3" s="154">
        <f>J57</f>
        <v>0</v>
      </c>
      <c r="AH3" s="155"/>
      <c r="AI3" s="155"/>
      <c r="AJ3" s="155"/>
      <c r="AK3" s="155"/>
      <c r="AL3" s="155"/>
      <c r="AM3" s="156"/>
    </row>
    <row r="4" spans="1:39" ht="5.25" customHeight="1" x14ac:dyDescent="0.2">
      <c r="A4" s="167"/>
      <c r="B4" s="167"/>
      <c r="C4" s="167"/>
      <c r="D4" s="167"/>
      <c r="E4" s="167"/>
      <c r="F4" s="167"/>
      <c r="G4" s="167"/>
      <c r="H4" s="167"/>
      <c r="I4" s="168"/>
      <c r="J4" s="159"/>
      <c r="K4" s="160"/>
      <c r="L4" s="160"/>
      <c r="M4" s="160"/>
      <c r="N4" s="161"/>
      <c r="O4" s="170"/>
      <c r="P4" s="170"/>
      <c r="Q4" s="170"/>
      <c r="R4" s="170"/>
      <c r="S4" s="170"/>
      <c r="T4" s="171"/>
      <c r="U4" s="174"/>
      <c r="V4" s="170"/>
      <c r="W4" s="170"/>
      <c r="X4" s="170"/>
      <c r="Y4" s="170"/>
      <c r="Z4" s="171"/>
      <c r="AA4" s="176"/>
      <c r="AB4" s="177"/>
      <c r="AC4" s="178"/>
      <c r="AD4" s="53"/>
      <c r="AE4" s="53"/>
      <c r="AF4" s="131"/>
      <c r="AG4" s="155"/>
      <c r="AH4" s="155"/>
      <c r="AI4" s="155"/>
      <c r="AJ4" s="155"/>
      <c r="AK4" s="155"/>
      <c r="AL4" s="155"/>
      <c r="AM4" s="156"/>
    </row>
    <row r="5" spans="1:39" ht="5.25" customHeight="1" x14ac:dyDescent="0.2">
      <c r="A5" s="167"/>
      <c r="B5" s="167"/>
      <c r="C5" s="167"/>
      <c r="D5" s="167"/>
      <c r="E5" s="167"/>
      <c r="F5" s="167"/>
      <c r="G5" s="167"/>
      <c r="H5" s="167"/>
      <c r="I5" s="168"/>
      <c r="J5" s="159"/>
      <c r="K5" s="160"/>
      <c r="L5" s="160"/>
      <c r="M5" s="160"/>
      <c r="N5" s="161"/>
      <c r="O5" s="170"/>
      <c r="P5" s="170"/>
      <c r="Q5" s="170"/>
      <c r="R5" s="170"/>
      <c r="S5" s="170"/>
      <c r="T5" s="171"/>
      <c r="U5" s="174"/>
      <c r="V5" s="170"/>
      <c r="W5" s="170"/>
      <c r="X5" s="170"/>
      <c r="Y5" s="170"/>
      <c r="Z5" s="171"/>
      <c r="AA5" s="176"/>
      <c r="AB5" s="177"/>
      <c r="AC5" s="178"/>
      <c r="AD5" s="53"/>
      <c r="AE5" s="53"/>
      <c r="AF5" s="131"/>
      <c r="AG5" s="155"/>
      <c r="AH5" s="155"/>
      <c r="AI5" s="155"/>
      <c r="AJ5" s="155"/>
      <c r="AK5" s="155"/>
      <c r="AL5" s="155"/>
      <c r="AM5" s="156"/>
    </row>
    <row r="6" spans="1:39" ht="9" customHeight="1" x14ac:dyDescent="0.2">
      <c r="A6" s="185" t="s">
        <v>12</v>
      </c>
      <c r="B6" s="195"/>
      <c r="C6" s="196"/>
      <c r="D6" s="196"/>
      <c r="E6" s="196"/>
      <c r="F6" s="196"/>
      <c r="G6" s="196"/>
      <c r="H6" s="196"/>
      <c r="I6" s="196"/>
      <c r="J6" s="159"/>
      <c r="K6" s="160"/>
      <c r="L6" s="160"/>
      <c r="M6" s="160"/>
      <c r="N6" s="161"/>
      <c r="O6" s="170"/>
      <c r="P6" s="170"/>
      <c r="Q6" s="170"/>
      <c r="R6" s="170"/>
      <c r="S6" s="170"/>
      <c r="T6" s="171"/>
      <c r="U6" s="174"/>
      <c r="V6" s="170"/>
      <c r="W6" s="170"/>
      <c r="X6" s="170"/>
      <c r="Y6" s="170"/>
      <c r="Z6" s="171"/>
      <c r="AA6" s="176"/>
      <c r="AB6" s="177"/>
      <c r="AC6" s="178"/>
      <c r="AD6" s="53"/>
      <c r="AE6" s="53"/>
      <c r="AF6" s="131"/>
      <c r="AG6" s="155"/>
      <c r="AH6" s="155"/>
      <c r="AI6" s="155"/>
      <c r="AJ6" s="155"/>
      <c r="AK6" s="155"/>
      <c r="AL6" s="155"/>
      <c r="AM6" s="156"/>
    </row>
    <row r="7" spans="1:39" ht="5.25" customHeight="1" thickBot="1" x14ac:dyDescent="0.25">
      <c r="A7" s="185"/>
      <c r="B7" s="197"/>
      <c r="C7" s="198"/>
      <c r="D7" s="198"/>
      <c r="E7" s="198"/>
      <c r="F7" s="198"/>
      <c r="G7" s="198"/>
      <c r="H7" s="198"/>
      <c r="I7" s="198"/>
      <c r="J7" s="162"/>
      <c r="K7" s="163"/>
      <c r="L7" s="163"/>
      <c r="M7" s="163"/>
      <c r="N7" s="164"/>
      <c r="O7" s="172"/>
      <c r="P7" s="172"/>
      <c r="Q7" s="172"/>
      <c r="R7" s="172"/>
      <c r="S7" s="172"/>
      <c r="T7" s="173"/>
      <c r="U7" s="175"/>
      <c r="V7" s="172"/>
      <c r="W7" s="172"/>
      <c r="X7" s="172"/>
      <c r="Y7" s="172"/>
      <c r="Z7" s="173"/>
      <c r="AA7" s="179"/>
      <c r="AB7" s="180"/>
      <c r="AC7" s="181"/>
      <c r="AD7" s="54"/>
      <c r="AE7" s="54"/>
      <c r="AF7" s="132"/>
      <c r="AG7" s="157"/>
      <c r="AH7" s="157"/>
      <c r="AI7" s="157"/>
      <c r="AJ7" s="157"/>
      <c r="AK7" s="157"/>
      <c r="AL7" s="157"/>
      <c r="AM7" s="158"/>
    </row>
    <row r="8" spans="1:39" ht="11.25" customHeight="1" x14ac:dyDescent="0.2">
      <c r="A8" s="185"/>
      <c r="B8" s="199"/>
      <c r="C8" s="200"/>
      <c r="D8" s="200"/>
      <c r="E8" s="200"/>
      <c r="F8" s="200"/>
      <c r="G8" s="200"/>
      <c r="H8" s="200"/>
      <c r="I8" s="201"/>
      <c r="J8" s="202" t="s">
        <v>21</v>
      </c>
      <c r="K8" s="203"/>
      <c r="L8" s="55" t="s">
        <v>22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X8" s="202" t="s">
        <v>23</v>
      </c>
      <c r="Y8" s="204"/>
      <c r="Z8" s="58" t="s">
        <v>24</v>
      </c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7"/>
      <c r="AL8" s="205" t="s">
        <v>25</v>
      </c>
      <c r="AM8" s="206"/>
    </row>
    <row r="9" spans="1:39" ht="5.25" customHeight="1" x14ac:dyDescent="0.2">
      <c r="A9" s="185" t="s">
        <v>11</v>
      </c>
      <c r="B9" s="195"/>
      <c r="C9" s="196"/>
      <c r="D9" s="196"/>
      <c r="E9" s="196"/>
      <c r="F9" s="196"/>
      <c r="G9" s="196"/>
      <c r="H9" s="196"/>
      <c r="I9" s="207"/>
      <c r="J9" s="209"/>
      <c r="K9" s="210"/>
      <c r="L9" s="211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11"/>
      <c r="Y9" s="220"/>
      <c r="Z9" s="229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10"/>
      <c r="AL9" s="59"/>
      <c r="AM9" s="60"/>
    </row>
    <row r="10" spans="1:39" ht="4.5" customHeight="1" x14ac:dyDescent="0.2">
      <c r="A10" s="185"/>
      <c r="B10" s="197"/>
      <c r="C10" s="198"/>
      <c r="D10" s="198"/>
      <c r="E10" s="198"/>
      <c r="F10" s="198"/>
      <c r="G10" s="198"/>
      <c r="H10" s="198"/>
      <c r="I10" s="208"/>
      <c r="J10" s="174"/>
      <c r="K10" s="171"/>
      <c r="L10" s="214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6"/>
      <c r="X10" s="214"/>
      <c r="Y10" s="221"/>
      <c r="Z10" s="231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1"/>
      <c r="AL10" s="59"/>
      <c r="AM10" s="60"/>
    </row>
    <row r="11" spans="1:39" ht="12.75" customHeight="1" x14ac:dyDescent="0.2">
      <c r="A11" s="185"/>
      <c r="B11" s="197"/>
      <c r="C11" s="198"/>
      <c r="D11" s="198"/>
      <c r="E11" s="198"/>
      <c r="F11" s="198"/>
      <c r="G11" s="198"/>
      <c r="H11" s="198"/>
      <c r="I11" s="208"/>
      <c r="J11" s="174"/>
      <c r="K11" s="171"/>
      <c r="L11" s="214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6"/>
      <c r="X11" s="214"/>
      <c r="Y11" s="221"/>
      <c r="Z11" s="231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1"/>
      <c r="AL11" s="59"/>
      <c r="AM11" s="60"/>
    </row>
    <row r="12" spans="1:39" ht="5.25" customHeight="1" thickBot="1" x14ac:dyDescent="0.25">
      <c r="A12" s="185"/>
      <c r="B12" s="197"/>
      <c r="C12" s="198"/>
      <c r="D12" s="198"/>
      <c r="E12" s="198"/>
      <c r="F12" s="198"/>
      <c r="G12" s="198"/>
      <c r="H12" s="198"/>
      <c r="I12" s="208"/>
      <c r="J12" s="175"/>
      <c r="K12" s="173"/>
      <c r="L12" s="217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9"/>
      <c r="X12" s="217"/>
      <c r="Y12" s="222"/>
      <c r="Z12" s="23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3"/>
      <c r="AL12" s="61"/>
      <c r="AM12" s="62"/>
    </row>
    <row r="13" spans="1:39" ht="5.25" customHeight="1" x14ac:dyDescent="0.2">
      <c r="A13" s="185"/>
      <c r="B13" s="199"/>
      <c r="C13" s="200"/>
      <c r="D13" s="200"/>
      <c r="E13" s="200"/>
      <c r="F13" s="200"/>
      <c r="G13" s="200"/>
      <c r="H13" s="200"/>
      <c r="I13" s="201"/>
      <c r="J13" s="233" t="s">
        <v>26</v>
      </c>
      <c r="K13" s="234"/>
      <c r="L13" s="235"/>
      <c r="M13" s="242" t="s">
        <v>108</v>
      </c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8" t="s">
        <v>99</v>
      </c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9"/>
    </row>
    <row r="14" spans="1:39" ht="5.25" customHeight="1" x14ac:dyDescent="0.2">
      <c r="A14" s="185" t="s">
        <v>13</v>
      </c>
      <c r="B14" s="186"/>
      <c r="C14" s="187"/>
      <c r="D14" s="187"/>
      <c r="E14" s="187"/>
      <c r="F14" s="187"/>
      <c r="G14" s="187"/>
      <c r="H14" s="187"/>
      <c r="I14" s="188"/>
      <c r="J14" s="236"/>
      <c r="K14" s="237"/>
      <c r="L14" s="238"/>
      <c r="M14" s="244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1"/>
    </row>
    <row r="15" spans="1:39" ht="5.25" customHeight="1" x14ac:dyDescent="0.2">
      <c r="A15" s="185"/>
      <c r="B15" s="189"/>
      <c r="C15" s="190"/>
      <c r="D15" s="190"/>
      <c r="E15" s="190"/>
      <c r="F15" s="190"/>
      <c r="G15" s="190"/>
      <c r="H15" s="190"/>
      <c r="I15" s="191"/>
      <c r="J15" s="236"/>
      <c r="K15" s="237"/>
      <c r="L15" s="238"/>
      <c r="M15" s="244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1"/>
    </row>
    <row r="16" spans="1:39" ht="11.25" customHeight="1" x14ac:dyDescent="0.2">
      <c r="A16" s="185"/>
      <c r="B16" s="189"/>
      <c r="C16" s="190"/>
      <c r="D16" s="190"/>
      <c r="E16" s="190"/>
      <c r="F16" s="190"/>
      <c r="G16" s="190"/>
      <c r="H16" s="190"/>
      <c r="I16" s="191"/>
      <c r="J16" s="236"/>
      <c r="K16" s="237"/>
      <c r="L16" s="238"/>
      <c r="M16" s="244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1"/>
    </row>
    <row r="17" spans="1:39" ht="5.25" customHeight="1" thickBot="1" x14ac:dyDescent="0.25">
      <c r="A17" s="185"/>
      <c r="B17" s="192"/>
      <c r="C17" s="193"/>
      <c r="D17" s="193"/>
      <c r="E17" s="193"/>
      <c r="F17" s="193"/>
      <c r="G17" s="193"/>
      <c r="H17" s="193"/>
      <c r="I17" s="194"/>
      <c r="J17" s="239"/>
      <c r="K17" s="240"/>
      <c r="L17" s="241"/>
      <c r="M17" s="246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3"/>
    </row>
    <row r="18" spans="1:39" ht="11.25" customHeight="1" x14ac:dyDescent="0.2">
      <c r="A18" s="262" t="s">
        <v>0</v>
      </c>
      <c r="B18" s="265" t="s">
        <v>1</v>
      </c>
      <c r="C18" s="265"/>
      <c r="D18" s="265"/>
      <c r="E18" s="265"/>
      <c r="F18" s="266" t="s">
        <v>2</v>
      </c>
      <c r="G18" s="265"/>
      <c r="H18" s="265"/>
      <c r="I18" s="267" t="s">
        <v>35</v>
      </c>
      <c r="J18" s="202" t="s">
        <v>27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03"/>
      <c r="AA18" s="202" t="s">
        <v>28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03"/>
    </row>
    <row r="19" spans="1:39" ht="7.5" customHeight="1" x14ac:dyDescent="0.2">
      <c r="A19" s="263"/>
      <c r="B19" s="265"/>
      <c r="C19" s="265"/>
      <c r="D19" s="265"/>
      <c r="E19" s="265"/>
      <c r="F19" s="266"/>
      <c r="G19" s="265"/>
      <c r="H19" s="265"/>
      <c r="I19" s="268"/>
      <c r="J19" s="59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60"/>
      <c r="AA19" s="59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60"/>
    </row>
    <row r="20" spans="1:39" ht="7.5" customHeight="1" x14ac:dyDescent="0.2">
      <c r="A20" s="263"/>
      <c r="B20" s="265"/>
      <c r="C20" s="265"/>
      <c r="D20" s="265"/>
      <c r="E20" s="265"/>
      <c r="F20" s="266"/>
      <c r="G20" s="265"/>
      <c r="H20" s="265"/>
      <c r="I20" s="268"/>
      <c r="J20" s="59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60"/>
      <c r="AA20" s="59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0"/>
    </row>
    <row r="21" spans="1:39" ht="7.5" customHeight="1" x14ac:dyDescent="0.2">
      <c r="A21" s="263"/>
      <c r="B21" s="224" t="s">
        <v>16</v>
      </c>
      <c r="C21" s="224"/>
      <c r="D21" s="89"/>
      <c r="E21" s="269" t="s">
        <v>4</v>
      </c>
      <c r="F21" s="225" t="s">
        <v>16</v>
      </c>
      <c r="G21" s="224"/>
      <c r="H21" s="271" t="s">
        <v>4</v>
      </c>
      <c r="I21" s="281" t="s">
        <v>8</v>
      </c>
      <c r="J21" s="59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60"/>
      <c r="AA21" s="59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60"/>
    </row>
    <row r="22" spans="1:39" ht="7.5" customHeight="1" thickBot="1" x14ac:dyDescent="0.25">
      <c r="A22" s="263"/>
      <c r="B22" s="224"/>
      <c r="C22" s="224"/>
      <c r="D22" s="89"/>
      <c r="E22" s="269"/>
      <c r="F22" s="225"/>
      <c r="G22" s="224"/>
      <c r="H22" s="271"/>
      <c r="I22" s="281"/>
      <c r="J22" s="61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2"/>
      <c r="AA22" s="61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2"/>
    </row>
    <row r="23" spans="1:39" ht="11.25" customHeight="1" x14ac:dyDescent="0.2">
      <c r="A23" s="263"/>
      <c r="B23" s="224"/>
      <c r="C23" s="224"/>
      <c r="D23" s="89"/>
      <c r="E23" s="269"/>
      <c r="F23" s="225"/>
      <c r="G23" s="224"/>
      <c r="H23" s="271"/>
      <c r="I23" s="281"/>
      <c r="J23" s="205" t="s">
        <v>29</v>
      </c>
      <c r="K23" s="282"/>
      <c r="L23" s="282"/>
      <c r="M23" s="282"/>
      <c r="N23" s="282"/>
      <c r="O23" s="282"/>
      <c r="P23" s="282"/>
      <c r="Q23" s="64"/>
      <c r="R23" s="64"/>
      <c r="S23" s="65" t="s">
        <v>30</v>
      </c>
      <c r="T23" s="64"/>
      <c r="U23" s="64"/>
      <c r="V23" s="64"/>
      <c r="W23" s="64"/>
      <c r="X23" s="64"/>
      <c r="Y23" s="64"/>
      <c r="Z23" s="66"/>
      <c r="AA23" s="202" t="s">
        <v>31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03"/>
    </row>
    <row r="24" spans="1:39" ht="7.5" customHeight="1" x14ac:dyDescent="0.2">
      <c r="A24" s="263"/>
      <c r="B24" s="224" t="s">
        <v>3</v>
      </c>
      <c r="C24" s="224"/>
      <c r="D24" s="89"/>
      <c r="E24" s="269"/>
      <c r="F24" s="225" t="s">
        <v>3</v>
      </c>
      <c r="G24" s="224"/>
      <c r="H24" s="271"/>
      <c r="I24" s="281"/>
      <c r="J24" s="59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60"/>
      <c r="AA24" s="59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60"/>
    </row>
    <row r="25" spans="1:39" ht="7.5" customHeight="1" x14ac:dyDescent="0.2">
      <c r="A25" s="263"/>
      <c r="B25" s="224"/>
      <c r="C25" s="224"/>
      <c r="D25" s="89"/>
      <c r="E25" s="269"/>
      <c r="F25" s="225"/>
      <c r="G25" s="224"/>
      <c r="H25" s="271"/>
      <c r="I25" s="281"/>
      <c r="J25" s="59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60"/>
      <c r="AA25" s="59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60"/>
    </row>
    <row r="26" spans="1:39" ht="7.5" customHeight="1" x14ac:dyDescent="0.2">
      <c r="A26" s="263"/>
      <c r="B26" s="224"/>
      <c r="C26" s="224"/>
      <c r="D26" s="89"/>
      <c r="E26" s="269"/>
      <c r="F26" s="225"/>
      <c r="G26" s="224"/>
      <c r="H26" s="271"/>
      <c r="I26" s="281"/>
      <c r="J26" s="59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60"/>
      <c r="AA26" s="59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60"/>
    </row>
    <row r="27" spans="1:39" ht="7.5" customHeight="1" thickBot="1" x14ac:dyDescent="0.25">
      <c r="A27" s="263"/>
      <c r="B27" s="226" t="s">
        <v>5</v>
      </c>
      <c r="C27" s="227" t="s">
        <v>6</v>
      </c>
      <c r="D27" s="129"/>
      <c r="E27" s="269"/>
      <c r="F27" s="225" t="s">
        <v>7</v>
      </c>
      <c r="G27" s="224" t="s">
        <v>34</v>
      </c>
      <c r="H27" s="271"/>
      <c r="I27" s="281"/>
      <c r="J27" s="61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2"/>
      <c r="AA27" s="61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2"/>
    </row>
    <row r="28" spans="1:39" ht="11.25" customHeight="1" x14ac:dyDescent="0.2">
      <c r="A28" s="263"/>
      <c r="B28" s="226"/>
      <c r="C28" s="228"/>
      <c r="D28" s="129"/>
      <c r="E28" s="269"/>
      <c r="F28" s="225"/>
      <c r="G28" s="224"/>
      <c r="H28" s="271"/>
      <c r="I28" s="283" t="s">
        <v>9</v>
      </c>
      <c r="J28" s="133" t="s">
        <v>85</v>
      </c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 t="s">
        <v>32</v>
      </c>
      <c r="AD28" s="134"/>
      <c r="AE28" s="134"/>
      <c r="AF28" s="134"/>
      <c r="AG28" s="134"/>
      <c r="AH28" s="134"/>
      <c r="AI28" s="134"/>
      <c r="AJ28" s="134"/>
      <c r="AK28" s="134"/>
      <c r="AL28" s="134"/>
      <c r="AM28" s="135"/>
    </row>
    <row r="29" spans="1:39" ht="24" customHeight="1" x14ac:dyDescent="0.2">
      <c r="A29" s="263"/>
      <c r="B29" s="226"/>
      <c r="C29" s="1" t="s">
        <v>47</v>
      </c>
      <c r="D29" s="67">
        <f>VLOOKUP(C29,Emissionsfaktoren!A3:B19,2,FALSE)</f>
        <v>0.17224999999999999</v>
      </c>
      <c r="E29" s="269"/>
      <c r="F29" s="225"/>
      <c r="G29" s="224"/>
      <c r="H29" s="271"/>
      <c r="I29" s="283"/>
      <c r="J29" s="136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8"/>
    </row>
    <row r="30" spans="1:39" ht="5.25" customHeight="1" x14ac:dyDescent="0.2">
      <c r="A30" s="263"/>
      <c r="B30" s="273">
        <v>0.1</v>
      </c>
      <c r="C30" s="273">
        <v>0.38</v>
      </c>
      <c r="D30" s="127"/>
      <c r="E30" s="269"/>
      <c r="F30" s="275" t="s">
        <v>33</v>
      </c>
      <c r="G30" s="273">
        <v>0.02</v>
      </c>
      <c r="H30" s="271"/>
      <c r="I30" s="283"/>
      <c r="J30" s="277" t="s">
        <v>104</v>
      </c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96"/>
      <c r="W30" s="296"/>
      <c r="X30" s="296"/>
      <c r="Y30" s="296"/>
      <c r="Z30" s="296"/>
      <c r="AA30" s="296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8"/>
    </row>
    <row r="31" spans="1:39" ht="14.25" customHeight="1" x14ac:dyDescent="0.2">
      <c r="A31" s="263"/>
      <c r="B31" s="273"/>
      <c r="C31" s="273"/>
      <c r="D31" s="127"/>
      <c r="E31" s="269"/>
      <c r="F31" s="275"/>
      <c r="G31" s="273"/>
      <c r="H31" s="271"/>
      <c r="I31" s="283"/>
      <c r="J31" s="279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97"/>
      <c r="W31" s="297"/>
      <c r="X31" s="297"/>
      <c r="Y31" s="297"/>
      <c r="Z31" s="297"/>
      <c r="AA31" s="297"/>
      <c r="AB31" s="139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1"/>
    </row>
    <row r="32" spans="1:39" ht="6" customHeight="1" thickBot="1" x14ac:dyDescent="0.25">
      <c r="A32" s="263"/>
      <c r="B32" s="273"/>
      <c r="C32" s="273"/>
      <c r="D32" s="127"/>
      <c r="E32" s="269"/>
      <c r="F32" s="275"/>
      <c r="G32" s="273"/>
      <c r="H32" s="271"/>
      <c r="I32" s="283"/>
      <c r="J32" s="142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6"/>
    </row>
    <row r="33" spans="1:39" ht="7.5" customHeight="1" x14ac:dyDescent="0.2">
      <c r="A33" s="263"/>
      <c r="B33" s="273"/>
      <c r="C33" s="273"/>
      <c r="D33" s="127"/>
      <c r="E33" s="269"/>
      <c r="F33" s="275"/>
      <c r="G33" s="273"/>
      <c r="H33" s="271"/>
      <c r="I33" s="283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1:39" ht="14.25" customHeight="1" x14ac:dyDescent="0.2">
      <c r="A34" s="264"/>
      <c r="B34" s="274"/>
      <c r="C34" s="274"/>
      <c r="D34" s="128"/>
      <c r="E34" s="270"/>
      <c r="F34" s="276"/>
      <c r="G34" s="274"/>
      <c r="H34" s="272"/>
      <c r="I34" s="284"/>
      <c r="J34" s="287" t="s">
        <v>14</v>
      </c>
      <c r="K34" s="288"/>
      <c r="L34" s="288"/>
      <c r="M34" s="288"/>
      <c r="N34" s="288"/>
      <c r="O34" s="288"/>
      <c r="P34" s="288"/>
      <c r="Q34" s="288"/>
      <c r="R34" s="289"/>
      <c r="S34" s="144" t="s">
        <v>106</v>
      </c>
      <c r="T34" s="145"/>
      <c r="U34" s="146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7"/>
    </row>
    <row r="35" spans="1:39" ht="20.100000000000001" customHeight="1" x14ac:dyDescent="0.2">
      <c r="A35" s="70"/>
      <c r="B35" s="71"/>
      <c r="C35" s="72"/>
      <c r="D35" s="73">
        <f>C35*$D$29</f>
        <v>0</v>
      </c>
      <c r="E35" s="74">
        <f t="shared" ref="E35:E56" si="0">IF(B35*B$30+C35*C$30&gt;0,B35*B$30+C35*C$30,0)</f>
        <v>0</v>
      </c>
      <c r="F35" s="75"/>
      <c r="G35" s="72"/>
      <c r="H35" s="130">
        <f t="shared" ref="H35:H56" si="1">IF(F35&gt;0,F35*G35*G$30,0)</f>
        <v>0</v>
      </c>
      <c r="I35" s="76"/>
      <c r="J35" s="290">
        <f>IF(B35+C35+F35+G35+I35&gt;0,(E35+H35+I35),0)</f>
        <v>0</v>
      </c>
      <c r="K35" s="291"/>
      <c r="L35" s="291"/>
      <c r="M35" s="291"/>
      <c r="N35" s="291"/>
      <c r="O35" s="291"/>
      <c r="P35" s="291"/>
      <c r="Q35" s="291"/>
      <c r="R35" s="292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4"/>
    </row>
    <row r="36" spans="1:39" ht="20.100000000000001" customHeight="1" x14ac:dyDescent="0.2">
      <c r="A36" s="77"/>
      <c r="B36" s="78"/>
      <c r="C36" s="79"/>
      <c r="D36" s="73">
        <f t="shared" ref="D36:D56" si="2">C36*$D$29</f>
        <v>0</v>
      </c>
      <c r="E36" s="130">
        <f t="shared" si="0"/>
        <v>0</v>
      </c>
      <c r="F36" s="78"/>
      <c r="G36" s="79"/>
      <c r="H36" s="130">
        <f t="shared" si="1"/>
        <v>0</v>
      </c>
      <c r="I36" s="80"/>
      <c r="J36" s="256">
        <f t="shared" ref="J36:J56" si="3">IF(B36+C36+F36+G36+I36&gt;0,(E36+H36+I36),0)</f>
        <v>0</v>
      </c>
      <c r="K36" s="257"/>
      <c r="L36" s="257"/>
      <c r="M36" s="257"/>
      <c r="N36" s="257"/>
      <c r="O36" s="257"/>
      <c r="P36" s="257"/>
      <c r="Q36" s="257"/>
      <c r="R36" s="258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5"/>
    </row>
    <row r="37" spans="1:39" ht="20.100000000000001" customHeight="1" x14ac:dyDescent="0.2">
      <c r="A37" s="77"/>
      <c r="B37" s="78"/>
      <c r="C37" s="79"/>
      <c r="D37" s="73">
        <f t="shared" si="2"/>
        <v>0</v>
      </c>
      <c r="E37" s="130">
        <f t="shared" si="0"/>
        <v>0</v>
      </c>
      <c r="F37" s="78"/>
      <c r="G37" s="79"/>
      <c r="H37" s="130">
        <f t="shared" si="1"/>
        <v>0</v>
      </c>
      <c r="I37" s="80"/>
      <c r="J37" s="256">
        <f t="shared" si="3"/>
        <v>0</v>
      </c>
      <c r="K37" s="257"/>
      <c r="L37" s="257"/>
      <c r="M37" s="257"/>
      <c r="N37" s="257"/>
      <c r="O37" s="257"/>
      <c r="P37" s="257"/>
      <c r="Q37" s="257"/>
      <c r="R37" s="258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5"/>
    </row>
    <row r="38" spans="1:39" ht="20.100000000000001" customHeight="1" x14ac:dyDescent="0.2">
      <c r="A38" s="77"/>
      <c r="B38" s="78"/>
      <c r="C38" s="79"/>
      <c r="D38" s="73">
        <f t="shared" si="2"/>
        <v>0</v>
      </c>
      <c r="E38" s="130">
        <f t="shared" si="0"/>
        <v>0</v>
      </c>
      <c r="F38" s="78"/>
      <c r="G38" s="79"/>
      <c r="H38" s="130">
        <f t="shared" si="1"/>
        <v>0</v>
      </c>
      <c r="I38" s="80"/>
      <c r="J38" s="256">
        <f t="shared" si="3"/>
        <v>0</v>
      </c>
      <c r="K38" s="257"/>
      <c r="L38" s="257"/>
      <c r="M38" s="257"/>
      <c r="N38" s="257"/>
      <c r="O38" s="257"/>
      <c r="P38" s="257"/>
      <c r="Q38" s="257"/>
      <c r="R38" s="258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5"/>
    </row>
    <row r="39" spans="1:39" ht="20.100000000000001" customHeight="1" x14ac:dyDescent="0.2">
      <c r="A39" s="77"/>
      <c r="B39" s="78"/>
      <c r="C39" s="79"/>
      <c r="D39" s="73">
        <f t="shared" si="2"/>
        <v>0</v>
      </c>
      <c r="E39" s="130">
        <f t="shared" si="0"/>
        <v>0</v>
      </c>
      <c r="F39" s="78"/>
      <c r="G39" s="79"/>
      <c r="H39" s="130">
        <f t="shared" si="1"/>
        <v>0</v>
      </c>
      <c r="I39" s="80"/>
      <c r="J39" s="256">
        <f t="shared" si="3"/>
        <v>0</v>
      </c>
      <c r="K39" s="257"/>
      <c r="L39" s="257"/>
      <c r="M39" s="257"/>
      <c r="N39" s="257"/>
      <c r="O39" s="257"/>
      <c r="P39" s="257"/>
      <c r="Q39" s="257"/>
      <c r="R39" s="258"/>
      <c r="S39" s="260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5"/>
    </row>
    <row r="40" spans="1:39" ht="20.100000000000001" customHeight="1" x14ac:dyDescent="0.2">
      <c r="A40" s="77"/>
      <c r="B40" s="78"/>
      <c r="C40" s="79"/>
      <c r="D40" s="73">
        <f t="shared" si="2"/>
        <v>0</v>
      </c>
      <c r="E40" s="130">
        <f t="shared" si="0"/>
        <v>0</v>
      </c>
      <c r="F40" s="78"/>
      <c r="G40" s="79"/>
      <c r="H40" s="130">
        <f t="shared" si="1"/>
        <v>0</v>
      </c>
      <c r="I40" s="80"/>
      <c r="J40" s="256">
        <f t="shared" si="3"/>
        <v>0</v>
      </c>
      <c r="K40" s="257"/>
      <c r="L40" s="257"/>
      <c r="M40" s="257"/>
      <c r="N40" s="257"/>
      <c r="O40" s="257"/>
      <c r="P40" s="257"/>
      <c r="Q40" s="257"/>
      <c r="R40" s="258"/>
      <c r="S40" s="259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1"/>
    </row>
    <row r="41" spans="1:39" ht="20.100000000000001" customHeight="1" x14ac:dyDescent="0.2">
      <c r="A41" s="77"/>
      <c r="B41" s="78"/>
      <c r="C41" s="79"/>
      <c r="D41" s="73">
        <f t="shared" si="2"/>
        <v>0</v>
      </c>
      <c r="E41" s="130">
        <f t="shared" si="0"/>
        <v>0</v>
      </c>
      <c r="F41" s="78"/>
      <c r="G41" s="79"/>
      <c r="H41" s="130">
        <f t="shared" si="1"/>
        <v>0</v>
      </c>
      <c r="I41" s="80"/>
      <c r="J41" s="256">
        <f t="shared" si="3"/>
        <v>0</v>
      </c>
      <c r="K41" s="257"/>
      <c r="L41" s="257"/>
      <c r="M41" s="257"/>
      <c r="N41" s="257"/>
      <c r="O41" s="257"/>
      <c r="P41" s="257"/>
      <c r="Q41" s="257"/>
      <c r="R41" s="258"/>
      <c r="S41" s="260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5"/>
    </row>
    <row r="42" spans="1:39" ht="20.100000000000001" customHeight="1" x14ac:dyDescent="0.2">
      <c r="A42" s="77"/>
      <c r="B42" s="78"/>
      <c r="C42" s="79"/>
      <c r="D42" s="73">
        <f t="shared" si="2"/>
        <v>0</v>
      </c>
      <c r="E42" s="130">
        <f t="shared" si="0"/>
        <v>0</v>
      </c>
      <c r="F42" s="78"/>
      <c r="G42" s="79"/>
      <c r="H42" s="130">
        <f t="shared" si="1"/>
        <v>0</v>
      </c>
      <c r="I42" s="80"/>
      <c r="J42" s="256">
        <f t="shared" si="3"/>
        <v>0</v>
      </c>
      <c r="K42" s="257"/>
      <c r="L42" s="257"/>
      <c r="M42" s="257"/>
      <c r="N42" s="257"/>
      <c r="O42" s="257"/>
      <c r="P42" s="257"/>
      <c r="Q42" s="257"/>
      <c r="R42" s="258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5"/>
    </row>
    <row r="43" spans="1:39" ht="20.100000000000001" customHeight="1" x14ac:dyDescent="0.2">
      <c r="A43" s="81"/>
      <c r="B43" s="82"/>
      <c r="C43" s="79"/>
      <c r="D43" s="73">
        <f t="shared" si="2"/>
        <v>0</v>
      </c>
      <c r="E43" s="130">
        <f t="shared" si="0"/>
        <v>0</v>
      </c>
      <c r="F43" s="82"/>
      <c r="G43" s="83"/>
      <c r="H43" s="84">
        <f t="shared" si="1"/>
        <v>0</v>
      </c>
      <c r="I43" s="85"/>
      <c r="J43" s="256">
        <f t="shared" si="3"/>
        <v>0</v>
      </c>
      <c r="K43" s="257"/>
      <c r="L43" s="257"/>
      <c r="M43" s="257"/>
      <c r="N43" s="257"/>
      <c r="O43" s="257"/>
      <c r="P43" s="257"/>
      <c r="Q43" s="257"/>
      <c r="R43" s="258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1"/>
    </row>
    <row r="44" spans="1:39" ht="20.100000000000001" customHeight="1" x14ac:dyDescent="0.2">
      <c r="A44" s="77"/>
      <c r="B44" s="78"/>
      <c r="C44" s="79"/>
      <c r="D44" s="73">
        <f t="shared" si="2"/>
        <v>0</v>
      </c>
      <c r="E44" s="130">
        <f t="shared" si="0"/>
        <v>0</v>
      </c>
      <c r="F44" s="78"/>
      <c r="G44" s="79"/>
      <c r="H44" s="130">
        <f t="shared" si="1"/>
        <v>0</v>
      </c>
      <c r="I44" s="80"/>
      <c r="J44" s="256">
        <f t="shared" si="3"/>
        <v>0</v>
      </c>
      <c r="K44" s="257"/>
      <c r="L44" s="257"/>
      <c r="M44" s="257"/>
      <c r="N44" s="257"/>
      <c r="O44" s="257"/>
      <c r="P44" s="257"/>
      <c r="Q44" s="257"/>
      <c r="R44" s="258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5"/>
    </row>
    <row r="45" spans="1:39" ht="20.100000000000001" customHeight="1" x14ac:dyDescent="0.2">
      <c r="A45" s="77"/>
      <c r="B45" s="78"/>
      <c r="C45" s="79"/>
      <c r="D45" s="73">
        <f t="shared" si="2"/>
        <v>0</v>
      </c>
      <c r="E45" s="130">
        <f t="shared" si="0"/>
        <v>0</v>
      </c>
      <c r="F45" s="78"/>
      <c r="G45" s="79"/>
      <c r="H45" s="130">
        <f t="shared" si="1"/>
        <v>0</v>
      </c>
      <c r="I45" s="80"/>
      <c r="J45" s="256">
        <f t="shared" si="3"/>
        <v>0</v>
      </c>
      <c r="K45" s="257"/>
      <c r="L45" s="257"/>
      <c r="M45" s="257"/>
      <c r="N45" s="257"/>
      <c r="O45" s="257"/>
      <c r="P45" s="257"/>
      <c r="Q45" s="257"/>
      <c r="R45" s="258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5"/>
    </row>
    <row r="46" spans="1:39" ht="20.100000000000001" customHeight="1" x14ac:dyDescent="0.2">
      <c r="A46" s="77"/>
      <c r="B46" s="78"/>
      <c r="C46" s="79"/>
      <c r="D46" s="73">
        <f t="shared" si="2"/>
        <v>0</v>
      </c>
      <c r="E46" s="130">
        <f t="shared" si="0"/>
        <v>0</v>
      </c>
      <c r="F46" s="78"/>
      <c r="G46" s="79"/>
      <c r="H46" s="130">
        <f t="shared" si="1"/>
        <v>0</v>
      </c>
      <c r="I46" s="80"/>
      <c r="J46" s="256">
        <f t="shared" si="3"/>
        <v>0</v>
      </c>
      <c r="K46" s="257"/>
      <c r="L46" s="257"/>
      <c r="M46" s="257"/>
      <c r="N46" s="257"/>
      <c r="O46" s="257"/>
      <c r="P46" s="257"/>
      <c r="Q46" s="257"/>
      <c r="R46" s="258"/>
      <c r="S46" s="260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5"/>
    </row>
    <row r="47" spans="1:39" ht="20.100000000000001" customHeight="1" x14ac:dyDescent="0.2">
      <c r="A47" s="77"/>
      <c r="B47" s="78"/>
      <c r="C47" s="79"/>
      <c r="D47" s="73">
        <f t="shared" si="2"/>
        <v>0</v>
      </c>
      <c r="E47" s="130">
        <f t="shared" si="0"/>
        <v>0</v>
      </c>
      <c r="F47" s="78"/>
      <c r="G47" s="79"/>
      <c r="H47" s="130">
        <f t="shared" si="1"/>
        <v>0</v>
      </c>
      <c r="I47" s="80"/>
      <c r="J47" s="256">
        <f t="shared" si="3"/>
        <v>0</v>
      </c>
      <c r="K47" s="257"/>
      <c r="L47" s="257"/>
      <c r="M47" s="257"/>
      <c r="N47" s="257"/>
      <c r="O47" s="257"/>
      <c r="P47" s="257"/>
      <c r="Q47" s="257"/>
      <c r="R47" s="258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5"/>
    </row>
    <row r="48" spans="1:39" ht="20.100000000000001" customHeight="1" x14ac:dyDescent="0.2">
      <c r="A48" s="77"/>
      <c r="B48" s="78"/>
      <c r="C48" s="79"/>
      <c r="D48" s="73">
        <f t="shared" si="2"/>
        <v>0</v>
      </c>
      <c r="E48" s="130">
        <f t="shared" si="0"/>
        <v>0</v>
      </c>
      <c r="F48" s="78"/>
      <c r="G48" s="79"/>
      <c r="H48" s="130">
        <f t="shared" si="1"/>
        <v>0</v>
      </c>
      <c r="I48" s="80"/>
      <c r="J48" s="256">
        <f t="shared" si="3"/>
        <v>0</v>
      </c>
      <c r="K48" s="257"/>
      <c r="L48" s="257"/>
      <c r="M48" s="257"/>
      <c r="N48" s="257"/>
      <c r="O48" s="257"/>
      <c r="P48" s="257"/>
      <c r="Q48" s="257"/>
      <c r="R48" s="258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5"/>
    </row>
    <row r="49" spans="1:39" ht="20.100000000000001" customHeight="1" x14ac:dyDescent="0.2">
      <c r="A49" s="77"/>
      <c r="B49" s="78"/>
      <c r="C49" s="79"/>
      <c r="D49" s="73">
        <f t="shared" si="2"/>
        <v>0</v>
      </c>
      <c r="E49" s="130">
        <f t="shared" si="0"/>
        <v>0</v>
      </c>
      <c r="F49" s="78"/>
      <c r="G49" s="79"/>
      <c r="H49" s="130">
        <f t="shared" si="1"/>
        <v>0</v>
      </c>
      <c r="I49" s="80"/>
      <c r="J49" s="256">
        <f t="shared" si="3"/>
        <v>0</v>
      </c>
      <c r="K49" s="257"/>
      <c r="L49" s="257"/>
      <c r="M49" s="257"/>
      <c r="N49" s="257"/>
      <c r="O49" s="257"/>
      <c r="P49" s="257"/>
      <c r="Q49" s="257"/>
      <c r="R49" s="258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5"/>
    </row>
    <row r="50" spans="1:39" ht="20.100000000000001" customHeight="1" x14ac:dyDescent="0.2">
      <c r="A50" s="77"/>
      <c r="B50" s="78"/>
      <c r="C50" s="79"/>
      <c r="D50" s="73">
        <f t="shared" si="2"/>
        <v>0</v>
      </c>
      <c r="E50" s="130">
        <f t="shared" si="0"/>
        <v>0</v>
      </c>
      <c r="F50" s="78"/>
      <c r="G50" s="79"/>
      <c r="H50" s="130">
        <f t="shared" si="1"/>
        <v>0</v>
      </c>
      <c r="I50" s="80"/>
      <c r="J50" s="256">
        <f t="shared" si="3"/>
        <v>0</v>
      </c>
      <c r="K50" s="257"/>
      <c r="L50" s="257"/>
      <c r="M50" s="257"/>
      <c r="N50" s="257"/>
      <c r="O50" s="257"/>
      <c r="P50" s="257"/>
      <c r="Q50" s="257"/>
      <c r="R50" s="258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5"/>
    </row>
    <row r="51" spans="1:39" ht="20.100000000000001" customHeight="1" x14ac:dyDescent="0.2">
      <c r="A51" s="77"/>
      <c r="B51" s="78"/>
      <c r="C51" s="79"/>
      <c r="D51" s="73">
        <f t="shared" si="2"/>
        <v>0</v>
      </c>
      <c r="E51" s="130">
        <f t="shared" si="0"/>
        <v>0</v>
      </c>
      <c r="F51" s="78"/>
      <c r="G51" s="79"/>
      <c r="H51" s="130">
        <f t="shared" si="1"/>
        <v>0</v>
      </c>
      <c r="I51" s="80"/>
      <c r="J51" s="256">
        <f t="shared" si="3"/>
        <v>0</v>
      </c>
      <c r="K51" s="257"/>
      <c r="L51" s="257"/>
      <c r="M51" s="257"/>
      <c r="N51" s="257"/>
      <c r="O51" s="257"/>
      <c r="P51" s="257"/>
      <c r="Q51" s="257"/>
      <c r="R51" s="258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5"/>
    </row>
    <row r="52" spans="1:39" ht="20.100000000000001" customHeight="1" x14ac:dyDescent="0.2">
      <c r="A52" s="77"/>
      <c r="B52" s="78"/>
      <c r="C52" s="79"/>
      <c r="D52" s="73">
        <f t="shared" si="2"/>
        <v>0</v>
      </c>
      <c r="E52" s="130">
        <f t="shared" si="0"/>
        <v>0</v>
      </c>
      <c r="F52" s="78"/>
      <c r="G52" s="79"/>
      <c r="H52" s="130">
        <f t="shared" si="1"/>
        <v>0</v>
      </c>
      <c r="I52" s="80"/>
      <c r="J52" s="256">
        <f t="shared" si="3"/>
        <v>0</v>
      </c>
      <c r="K52" s="257"/>
      <c r="L52" s="257"/>
      <c r="M52" s="257"/>
      <c r="N52" s="257"/>
      <c r="O52" s="257"/>
      <c r="P52" s="257"/>
      <c r="Q52" s="257"/>
      <c r="R52" s="258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5"/>
    </row>
    <row r="53" spans="1:39" ht="20.100000000000001" customHeight="1" x14ac:dyDescent="0.2">
      <c r="A53" s="77"/>
      <c r="B53" s="78"/>
      <c r="C53" s="79"/>
      <c r="D53" s="73">
        <f t="shared" si="2"/>
        <v>0</v>
      </c>
      <c r="E53" s="130">
        <f t="shared" si="0"/>
        <v>0</v>
      </c>
      <c r="F53" s="78"/>
      <c r="G53" s="79"/>
      <c r="H53" s="130">
        <f t="shared" si="1"/>
        <v>0</v>
      </c>
      <c r="I53" s="80"/>
      <c r="J53" s="256">
        <f t="shared" si="3"/>
        <v>0</v>
      </c>
      <c r="K53" s="257"/>
      <c r="L53" s="257"/>
      <c r="M53" s="257"/>
      <c r="N53" s="257"/>
      <c r="O53" s="257"/>
      <c r="P53" s="257"/>
      <c r="Q53" s="257"/>
      <c r="R53" s="258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5"/>
    </row>
    <row r="54" spans="1:39" ht="20.100000000000001" customHeight="1" x14ac:dyDescent="0.2">
      <c r="A54" s="77"/>
      <c r="B54" s="78"/>
      <c r="C54" s="79"/>
      <c r="D54" s="73">
        <f t="shared" si="2"/>
        <v>0</v>
      </c>
      <c r="E54" s="130">
        <f t="shared" si="0"/>
        <v>0</v>
      </c>
      <c r="F54" s="78"/>
      <c r="G54" s="79"/>
      <c r="H54" s="130">
        <f t="shared" si="1"/>
        <v>0</v>
      </c>
      <c r="I54" s="80"/>
      <c r="J54" s="256">
        <f t="shared" si="3"/>
        <v>0</v>
      </c>
      <c r="K54" s="257"/>
      <c r="L54" s="257"/>
      <c r="M54" s="257"/>
      <c r="N54" s="257"/>
      <c r="O54" s="257"/>
      <c r="P54" s="257"/>
      <c r="Q54" s="257"/>
      <c r="R54" s="258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5"/>
    </row>
    <row r="55" spans="1:39" ht="20.100000000000001" customHeight="1" x14ac:dyDescent="0.2">
      <c r="A55" s="77"/>
      <c r="B55" s="78"/>
      <c r="C55" s="79"/>
      <c r="D55" s="73">
        <f t="shared" si="2"/>
        <v>0</v>
      </c>
      <c r="E55" s="130">
        <f t="shared" si="0"/>
        <v>0</v>
      </c>
      <c r="F55" s="78"/>
      <c r="G55" s="79"/>
      <c r="H55" s="130">
        <f t="shared" si="1"/>
        <v>0</v>
      </c>
      <c r="I55" s="80"/>
      <c r="J55" s="256">
        <f t="shared" si="3"/>
        <v>0</v>
      </c>
      <c r="K55" s="257"/>
      <c r="L55" s="257"/>
      <c r="M55" s="257"/>
      <c r="N55" s="257"/>
      <c r="O55" s="257"/>
      <c r="P55" s="257"/>
      <c r="Q55" s="257"/>
      <c r="R55" s="258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5"/>
    </row>
    <row r="56" spans="1:39" ht="20.100000000000001" customHeight="1" x14ac:dyDescent="0.2">
      <c r="A56" s="77"/>
      <c r="B56" s="78"/>
      <c r="C56" s="79"/>
      <c r="D56" s="73">
        <f t="shared" si="2"/>
        <v>0</v>
      </c>
      <c r="E56" s="130">
        <f t="shared" si="0"/>
        <v>0</v>
      </c>
      <c r="F56" s="78"/>
      <c r="G56" s="79"/>
      <c r="H56" s="130">
        <f t="shared" si="1"/>
        <v>0</v>
      </c>
      <c r="I56" s="80"/>
      <c r="J56" s="256">
        <f t="shared" si="3"/>
        <v>0</v>
      </c>
      <c r="K56" s="257"/>
      <c r="L56" s="257"/>
      <c r="M56" s="257"/>
      <c r="N56" s="257"/>
      <c r="O56" s="257"/>
      <c r="P56" s="257"/>
      <c r="Q56" s="257"/>
      <c r="R56" s="258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5"/>
    </row>
    <row r="57" spans="1:39" ht="39.75" customHeight="1" thickBot="1" x14ac:dyDescent="0.3">
      <c r="A57" s="86" t="s">
        <v>15</v>
      </c>
      <c r="B57" s="87" t="str">
        <f>IF((SUM(B35:B56))&gt;0,(SUM(B35:B56))," ")</f>
        <v xml:space="preserve"> </v>
      </c>
      <c r="C57" s="87" t="str">
        <f>IF((SUM(C35:C56))&gt;0,(SUM(C35:C56))," ")</f>
        <v xml:space="preserve"> </v>
      </c>
      <c r="E57" s="88"/>
      <c r="F57" s="89"/>
      <c r="G57" s="89"/>
      <c r="H57" s="88"/>
      <c r="I57" s="90" t="s">
        <v>53</v>
      </c>
      <c r="J57" s="298">
        <f>SUM(J35:J56)</f>
        <v>0</v>
      </c>
      <c r="K57" s="298"/>
      <c r="L57" s="298"/>
      <c r="M57" s="298"/>
      <c r="N57" s="298"/>
      <c r="O57" s="298"/>
      <c r="P57" s="298"/>
      <c r="Q57" s="298"/>
      <c r="R57" s="298"/>
      <c r="U57" s="91" t="s">
        <v>36</v>
      </c>
      <c r="V57" s="92"/>
      <c r="Z57" s="299"/>
      <c r="AA57" s="300"/>
      <c r="AB57" s="300"/>
      <c r="AC57" s="300"/>
      <c r="AD57" s="299"/>
      <c r="AE57" s="300"/>
      <c r="AF57" s="300"/>
      <c r="AG57" s="300"/>
      <c r="AH57" s="299"/>
      <c r="AI57" s="300"/>
      <c r="AJ57" s="300"/>
      <c r="AK57" s="300"/>
      <c r="AL57" s="97"/>
      <c r="AM57" s="97"/>
    </row>
    <row r="58" spans="1:39" ht="21" customHeight="1" thickTop="1" x14ac:dyDescent="0.2">
      <c r="A58" s="86"/>
      <c r="B58" s="301">
        <f>SUM(D35:D56)/1000</f>
        <v>0</v>
      </c>
      <c r="C58" s="301"/>
      <c r="D58" s="93"/>
      <c r="E58" s="88"/>
      <c r="F58" s="89"/>
      <c r="G58" s="89"/>
      <c r="H58" s="88"/>
      <c r="I58" s="94" t="s">
        <v>54</v>
      </c>
      <c r="J58" s="302">
        <f>B58*23</f>
        <v>0</v>
      </c>
      <c r="K58" s="302"/>
      <c r="L58" s="302"/>
      <c r="M58" s="302"/>
      <c r="N58" s="302"/>
      <c r="O58" s="302"/>
      <c r="P58" s="302"/>
      <c r="Q58" s="302"/>
      <c r="R58" s="302"/>
      <c r="V58" s="92"/>
      <c r="Z58" s="95" t="s">
        <v>37</v>
      </c>
    </row>
    <row r="59" spans="1:39" ht="13.5" customHeight="1" x14ac:dyDescent="0.2">
      <c r="A59" s="89"/>
      <c r="I59" s="96" t="s">
        <v>38</v>
      </c>
      <c r="J59" s="295"/>
      <c r="K59" s="295"/>
      <c r="L59" s="295"/>
      <c r="M59" s="295"/>
      <c r="N59" s="295"/>
      <c r="O59" s="295"/>
      <c r="P59" s="295"/>
    </row>
  </sheetData>
  <sheetProtection algorithmName="SHA-512" hashValue="fbo93wL6DEHz1su9+pPTfxQga8q5T2w0nOJyNmNMIgo33xLKYzN9ZlweyVTAWodqg0WzZ4LN1MR+AIYEmmlM8A==" saltValue="/i4yn9PNNpVCE2FEmdZ3Rg==" spinCount="100000" sheet="1" objects="1" scenarios="1"/>
  <protectedRanges>
    <protectedRange sqref="U57:AM58" name="Bereich2"/>
    <protectedRange sqref="A3:AM34" name="Bereich1"/>
  </protectedRanges>
  <mergeCells count="108">
    <mergeCell ref="AH57:AK57"/>
    <mergeCell ref="B58:C58"/>
    <mergeCell ref="J58:R58"/>
    <mergeCell ref="J59:P59"/>
    <mergeCell ref="A18:A34"/>
    <mergeCell ref="B18:E20"/>
    <mergeCell ref="F18:H20"/>
    <mergeCell ref="I18:I20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F24:G26"/>
    <mergeCell ref="B27:B29"/>
    <mergeCell ref="C27:C28"/>
    <mergeCell ref="F27:F29"/>
    <mergeCell ref="G27:G29"/>
    <mergeCell ref="I28:I34"/>
    <mergeCell ref="B30:B34"/>
    <mergeCell ref="C30:C34"/>
    <mergeCell ref="F30:F34"/>
    <mergeCell ref="G30:G34"/>
    <mergeCell ref="A6:A8"/>
    <mergeCell ref="B6:I8"/>
    <mergeCell ref="J8:K8"/>
    <mergeCell ref="X8:Y8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S36:AM36"/>
    <mergeCell ref="J35:R35"/>
    <mergeCell ref="S35:AM35"/>
    <mergeCell ref="S37:AM37"/>
    <mergeCell ref="J30:U31"/>
    <mergeCell ref="V30:AA31"/>
    <mergeCell ref="AC32:AM32"/>
    <mergeCell ref="O3:T3"/>
    <mergeCell ref="U3:Z3"/>
    <mergeCell ref="AA3:AC3"/>
    <mergeCell ref="AD3:AF3"/>
    <mergeCell ref="AG3:AM7"/>
    <mergeCell ref="J4:N7"/>
    <mergeCell ref="O4:T7"/>
    <mergeCell ref="U4:Z7"/>
    <mergeCell ref="AA4:AC7"/>
    <mergeCell ref="J56:R56"/>
    <mergeCell ref="J57:R57"/>
    <mergeCell ref="J52:R52"/>
    <mergeCell ref="J43:R43"/>
    <mergeCell ref="S43:AM43"/>
    <mergeCell ref="J44:R44"/>
    <mergeCell ref="S52:AM52"/>
    <mergeCell ref="J53:R53"/>
    <mergeCell ref="S53:AM53"/>
    <mergeCell ref="J55:R55"/>
    <mergeCell ref="S55:AM55"/>
    <mergeCell ref="J50:R50"/>
    <mergeCell ref="S50:AM50"/>
    <mergeCell ref="J51:R51"/>
    <mergeCell ref="S51:AM51"/>
    <mergeCell ref="J46:R46"/>
    <mergeCell ref="S46:AM46"/>
    <mergeCell ref="J47:R47"/>
    <mergeCell ref="S47:AM47"/>
    <mergeCell ref="J48:R48"/>
    <mergeCell ref="S48:AM48"/>
    <mergeCell ref="S56:AM56"/>
    <mergeCell ref="Z57:AC57"/>
    <mergeCell ref="AD57:AG57"/>
    <mergeCell ref="A1:AM1"/>
    <mergeCell ref="J54:R54"/>
    <mergeCell ref="S54:AM54"/>
    <mergeCell ref="S44:AM44"/>
    <mergeCell ref="J45:R45"/>
    <mergeCell ref="S45:AM45"/>
    <mergeCell ref="J40:R40"/>
    <mergeCell ref="S40:AM40"/>
    <mergeCell ref="J41:R41"/>
    <mergeCell ref="S41:AM41"/>
    <mergeCell ref="J42:R42"/>
    <mergeCell ref="S42:AM42"/>
    <mergeCell ref="J39:R39"/>
    <mergeCell ref="S39:AM39"/>
    <mergeCell ref="J49:R49"/>
    <mergeCell ref="S49:AM49"/>
    <mergeCell ref="A2:AM2"/>
    <mergeCell ref="A3:I5"/>
    <mergeCell ref="J3:N3"/>
    <mergeCell ref="J38:R38"/>
    <mergeCell ref="S38:AM38"/>
    <mergeCell ref="J37:R37"/>
    <mergeCell ref="J34:R34"/>
    <mergeCell ref="J36:R36"/>
  </mergeCells>
  <hyperlinks>
    <hyperlink ref="I58" r:id="rId1" xr:uid="{9BB860D6-C005-4119-AD06-EA13DA10D769}"/>
  </hyperlinks>
  <pageMargins left="0.70866141732283472" right="0.70866141732283472" top="0.59055118110236227" bottom="0.19685039370078741" header="0.31496062992125984" footer="0.31496062992125984"/>
  <pageSetup paperSize="9" scale="47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170AC1-914E-46B2-AF84-57D031781D2F}">
          <x14:formula1>
            <xm:f>Emissionsfaktoren!$A$1:$A$19</xm:f>
          </x14:formula1>
          <xm:sqref>C29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42"/>
  <sheetViews>
    <sheetView workbookViewId="0"/>
  </sheetViews>
  <sheetFormatPr baseColWidth="10" defaultColWidth="11.42578125" defaultRowHeight="12.75" x14ac:dyDescent="0.2"/>
  <cols>
    <col min="1" max="1" width="24.85546875" customWidth="1"/>
    <col min="2" max="2" width="15.42578125" customWidth="1"/>
    <col min="3" max="3" width="14.5703125" customWidth="1"/>
    <col min="4" max="5" width="11.42578125" hidden="1" customWidth="1"/>
    <col min="6" max="6" width="13.5703125" customWidth="1"/>
    <col min="8" max="8" width="18.5703125" hidden="1" customWidth="1"/>
    <col min="9" max="9" width="30" hidden="1" customWidth="1"/>
    <col min="10" max="11" width="11.42578125" hidden="1" customWidth="1"/>
    <col min="14" max="14" width="11.42578125" customWidth="1"/>
  </cols>
  <sheetData>
    <row r="1" spans="1:11" ht="38.25" x14ac:dyDescent="0.2">
      <c r="A1" s="2" t="s">
        <v>40</v>
      </c>
      <c r="B1" s="3" t="s">
        <v>84</v>
      </c>
      <c r="C1" s="4" t="s">
        <v>50</v>
      </c>
      <c r="D1" s="3" t="s">
        <v>65</v>
      </c>
      <c r="E1" s="3" t="s">
        <v>64</v>
      </c>
      <c r="F1" s="3" t="s">
        <v>86</v>
      </c>
      <c r="G1" s="5"/>
      <c r="H1" s="3" t="s">
        <v>69</v>
      </c>
      <c r="I1" s="6" t="s">
        <v>75</v>
      </c>
      <c r="J1" s="7" t="s">
        <v>55</v>
      </c>
      <c r="K1" s="8" t="s">
        <v>50</v>
      </c>
    </row>
    <row r="2" spans="1:11" x14ac:dyDescent="0.2">
      <c r="A2" s="9" t="s">
        <v>39</v>
      </c>
      <c r="B2" s="10"/>
      <c r="C2" s="11"/>
      <c r="D2" s="10"/>
      <c r="E2" s="10"/>
      <c r="F2" s="10"/>
      <c r="G2" s="12"/>
      <c r="H2" s="12"/>
      <c r="I2" s="12"/>
      <c r="J2" s="12"/>
      <c r="K2" s="12"/>
    </row>
    <row r="3" spans="1:11" ht="14.25" x14ac:dyDescent="0.2">
      <c r="A3" s="13" t="s">
        <v>43</v>
      </c>
      <c r="B3" s="14">
        <f t="shared" ref="B3:B8" si="0">F3*H3</f>
        <v>0.16450000000000001</v>
      </c>
      <c r="C3" s="15" t="s">
        <v>83</v>
      </c>
      <c r="D3" s="16">
        <f>AVERAGE(11.1,11.6)</f>
        <v>11.35</v>
      </c>
      <c r="E3" s="16">
        <v>9.1999999999999993</v>
      </c>
      <c r="F3" s="17">
        <v>7</v>
      </c>
      <c r="G3" s="16" t="s">
        <v>60</v>
      </c>
      <c r="H3" s="18">
        <v>2.35E-2</v>
      </c>
      <c r="I3" s="16" t="s">
        <v>60</v>
      </c>
      <c r="J3" s="16" t="s">
        <v>60</v>
      </c>
      <c r="K3" s="16" t="s">
        <v>60</v>
      </c>
    </row>
    <row r="4" spans="1:11" ht="14.25" x14ac:dyDescent="0.2">
      <c r="A4" s="13" t="s">
        <v>44</v>
      </c>
      <c r="B4" s="14">
        <f t="shared" si="0"/>
        <v>0.21149999999999999</v>
      </c>
      <c r="C4" s="15" t="s">
        <v>83</v>
      </c>
      <c r="D4" s="16">
        <f t="shared" ref="D4:D5" si="1">AVERAGE(11.1,11.6)</f>
        <v>11.35</v>
      </c>
      <c r="E4" s="16">
        <v>9.1999999999999993</v>
      </c>
      <c r="F4" s="19">
        <v>9</v>
      </c>
      <c r="G4" s="16" t="s">
        <v>60</v>
      </c>
      <c r="H4" s="18">
        <v>2.35E-2</v>
      </c>
      <c r="I4" s="16" t="s">
        <v>60</v>
      </c>
      <c r="J4" s="16" t="s">
        <v>60</v>
      </c>
      <c r="K4" s="16" t="s">
        <v>60</v>
      </c>
    </row>
    <row r="5" spans="1:11" ht="14.25" x14ac:dyDescent="0.2">
      <c r="A5" s="13" t="s">
        <v>49</v>
      </c>
      <c r="B5" s="14">
        <f t="shared" si="0"/>
        <v>0.25850000000000001</v>
      </c>
      <c r="C5" s="15" t="s">
        <v>83</v>
      </c>
      <c r="D5" s="16">
        <f t="shared" si="1"/>
        <v>11.35</v>
      </c>
      <c r="E5" s="16">
        <v>9.1999999999999993</v>
      </c>
      <c r="F5" s="19">
        <v>11</v>
      </c>
      <c r="G5" s="16" t="s">
        <v>60</v>
      </c>
      <c r="H5" s="18">
        <v>2.35E-2</v>
      </c>
      <c r="I5" s="16" t="s">
        <v>60</v>
      </c>
      <c r="J5" s="16" t="s">
        <v>60</v>
      </c>
      <c r="K5" s="16" t="s">
        <v>60</v>
      </c>
    </row>
    <row r="6" spans="1:11" ht="14.25" x14ac:dyDescent="0.2">
      <c r="A6" s="20" t="s">
        <v>46</v>
      </c>
      <c r="B6" s="21">
        <f t="shared" si="0"/>
        <v>0.13250000000000001</v>
      </c>
      <c r="C6" s="22" t="s">
        <v>83</v>
      </c>
      <c r="D6" s="23">
        <v>11.8</v>
      </c>
      <c r="E6" s="23">
        <v>9.1999999999999993</v>
      </c>
      <c r="F6" s="24">
        <v>5</v>
      </c>
      <c r="G6" s="23" t="s">
        <v>60</v>
      </c>
      <c r="H6" s="25">
        <v>2.6499999999999999E-2</v>
      </c>
      <c r="I6" s="23" t="s">
        <v>60</v>
      </c>
      <c r="J6" s="23" t="s">
        <v>60</v>
      </c>
      <c r="K6" s="23" t="s">
        <v>60</v>
      </c>
    </row>
    <row r="7" spans="1:11" ht="14.25" x14ac:dyDescent="0.2">
      <c r="A7" s="20" t="s">
        <v>47</v>
      </c>
      <c r="B7" s="21">
        <f t="shared" si="0"/>
        <v>0.17224999999999999</v>
      </c>
      <c r="C7" s="22" t="s">
        <v>83</v>
      </c>
      <c r="D7" s="23">
        <v>11.8</v>
      </c>
      <c r="E7" s="23">
        <v>9.1999999999999993</v>
      </c>
      <c r="F7" s="24">
        <v>6.5</v>
      </c>
      <c r="G7" s="23" t="s">
        <v>60</v>
      </c>
      <c r="H7" s="25">
        <v>2.6499999999999999E-2</v>
      </c>
      <c r="I7" s="23" t="s">
        <v>60</v>
      </c>
      <c r="J7" s="23" t="s">
        <v>60</v>
      </c>
      <c r="K7" s="23" t="s">
        <v>60</v>
      </c>
    </row>
    <row r="8" spans="1:11" ht="14.25" x14ac:dyDescent="0.2">
      <c r="A8" s="20" t="s">
        <v>45</v>
      </c>
      <c r="B8" s="21">
        <f t="shared" si="0"/>
        <v>0.23849999999999999</v>
      </c>
      <c r="C8" s="22" t="s">
        <v>83</v>
      </c>
      <c r="D8" s="23">
        <v>11.8</v>
      </c>
      <c r="E8" s="23">
        <v>9.1999999999999993</v>
      </c>
      <c r="F8" s="24">
        <v>9</v>
      </c>
      <c r="G8" s="23" t="s">
        <v>60</v>
      </c>
      <c r="H8" s="25">
        <v>2.6499999999999999E-2</v>
      </c>
      <c r="I8" s="23" t="s">
        <v>60</v>
      </c>
      <c r="J8" s="23" t="s">
        <v>60</v>
      </c>
      <c r="K8" s="23" t="s">
        <v>60</v>
      </c>
    </row>
    <row r="9" spans="1:11" ht="14.25" x14ac:dyDescent="0.2">
      <c r="A9" s="26" t="s">
        <v>61</v>
      </c>
      <c r="B9" s="27">
        <v>0.1032</v>
      </c>
      <c r="C9" s="28" t="s">
        <v>83</v>
      </c>
      <c r="D9" s="29">
        <v>14</v>
      </c>
      <c r="E9" s="29"/>
      <c r="F9" s="30">
        <v>5.5</v>
      </c>
      <c r="G9" s="29" t="s">
        <v>59</v>
      </c>
      <c r="H9" s="31">
        <v>2.5000000000000001E-2</v>
      </c>
      <c r="I9" s="304" t="s">
        <v>48</v>
      </c>
      <c r="J9" s="307">
        <v>0.17199999999999999</v>
      </c>
      <c r="K9" s="310" t="s">
        <v>52</v>
      </c>
    </row>
    <row r="10" spans="1:11" ht="14.25" x14ac:dyDescent="0.2">
      <c r="A10" s="26" t="s">
        <v>62</v>
      </c>
      <c r="B10" s="27">
        <v>0.1032</v>
      </c>
      <c r="C10" s="28" t="s">
        <v>83</v>
      </c>
      <c r="D10" s="29">
        <v>14</v>
      </c>
      <c r="E10" s="29"/>
      <c r="F10" s="30">
        <v>7.5</v>
      </c>
      <c r="G10" s="29" t="s">
        <v>59</v>
      </c>
      <c r="H10" s="31">
        <v>2.5000000000000001E-2</v>
      </c>
      <c r="I10" s="305"/>
      <c r="J10" s="308"/>
      <c r="K10" s="311"/>
    </row>
    <row r="11" spans="1:11" ht="14.25" x14ac:dyDescent="0.2">
      <c r="A11" s="26" t="s">
        <v>63</v>
      </c>
      <c r="B11" s="27">
        <v>0.17199999999999999</v>
      </c>
      <c r="C11" s="28" t="s">
        <v>83</v>
      </c>
      <c r="D11" s="29">
        <v>14</v>
      </c>
      <c r="E11" s="29"/>
      <c r="F11" s="30">
        <v>9</v>
      </c>
      <c r="G11" s="29" t="s">
        <v>59</v>
      </c>
      <c r="H11" s="31">
        <v>2.5000000000000001E-2</v>
      </c>
      <c r="I11" s="306"/>
      <c r="J11" s="309"/>
      <c r="K11" s="312"/>
    </row>
    <row r="12" spans="1:11" ht="14.25" x14ac:dyDescent="0.2">
      <c r="A12" s="32" t="s">
        <v>66</v>
      </c>
      <c r="B12" s="33">
        <f>F12*H12</f>
        <v>0.1376</v>
      </c>
      <c r="C12" s="34" t="s">
        <v>83</v>
      </c>
      <c r="D12" s="35">
        <v>12.8</v>
      </c>
      <c r="E12" s="36"/>
      <c r="F12" s="37">
        <v>8</v>
      </c>
      <c r="G12" s="35" t="s">
        <v>60</v>
      </c>
      <c r="H12" s="38">
        <v>1.72E-2</v>
      </c>
      <c r="I12" s="313" t="s">
        <v>51</v>
      </c>
      <c r="J12" s="316">
        <v>0.17699999999999999</v>
      </c>
      <c r="K12" s="317" t="s">
        <v>52</v>
      </c>
    </row>
    <row r="13" spans="1:11" ht="14.25" x14ac:dyDescent="0.2">
      <c r="A13" s="32" t="s">
        <v>67</v>
      </c>
      <c r="B13" s="33">
        <f>F13*H13</f>
        <v>0.18060000000000001</v>
      </c>
      <c r="C13" s="34" t="s">
        <v>83</v>
      </c>
      <c r="D13" s="35">
        <v>12.8</v>
      </c>
      <c r="E13" s="36"/>
      <c r="F13" s="37">
        <v>10.5</v>
      </c>
      <c r="G13" s="35" t="s">
        <v>60</v>
      </c>
      <c r="H13" s="38">
        <v>1.72E-2</v>
      </c>
      <c r="I13" s="314"/>
      <c r="J13" s="316"/>
      <c r="K13" s="317"/>
    </row>
    <row r="14" spans="1:11" ht="14.25" x14ac:dyDescent="0.2">
      <c r="A14" s="32" t="s">
        <v>68</v>
      </c>
      <c r="B14" s="33">
        <f>F14*H14</f>
        <v>0.22359999999999999</v>
      </c>
      <c r="C14" s="34" t="s">
        <v>83</v>
      </c>
      <c r="D14" s="35">
        <v>12.8</v>
      </c>
      <c r="E14" s="36"/>
      <c r="F14" s="39">
        <v>13</v>
      </c>
      <c r="G14" s="35" t="s">
        <v>60</v>
      </c>
      <c r="H14" s="38">
        <v>1.72E-2</v>
      </c>
      <c r="I14" s="315"/>
      <c r="J14" s="316"/>
      <c r="K14" s="317"/>
    </row>
    <row r="15" spans="1:11" ht="25.5" x14ac:dyDescent="0.2">
      <c r="A15" s="40" t="s">
        <v>70</v>
      </c>
      <c r="B15" s="41">
        <f>F15*H15/100</f>
        <v>4.2800000000000005E-2</v>
      </c>
      <c r="C15" s="42" t="s">
        <v>83</v>
      </c>
      <c r="D15" s="43"/>
      <c r="E15" s="43"/>
      <c r="F15" s="44">
        <v>8</v>
      </c>
      <c r="G15" s="45" t="s">
        <v>74</v>
      </c>
      <c r="H15" s="46">
        <v>0.53500000000000003</v>
      </c>
    </row>
    <row r="16" spans="1:11" ht="25.5" x14ac:dyDescent="0.2">
      <c r="A16" s="40" t="s">
        <v>71</v>
      </c>
      <c r="B16" s="41">
        <f>F16*H16/100</f>
        <v>3.8400000000000001E-3</v>
      </c>
      <c r="C16" s="42" t="s">
        <v>83</v>
      </c>
      <c r="D16" s="43"/>
      <c r="E16" s="43"/>
      <c r="F16" s="44">
        <v>8</v>
      </c>
      <c r="G16" s="45" t="s">
        <v>74</v>
      </c>
      <c r="H16" s="46">
        <v>4.8000000000000001E-2</v>
      </c>
    </row>
    <row r="17" spans="1:16" ht="14.25" x14ac:dyDescent="0.2">
      <c r="A17" s="40" t="s">
        <v>73</v>
      </c>
      <c r="B17" s="41">
        <f>F17*H17/100</f>
        <v>8.5600000000000009E-2</v>
      </c>
      <c r="C17" s="42" t="s">
        <v>83</v>
      </c>
      <c r="D17" s="43"/>
      <c r="E17" s="43"/>
      <c r="F17" s="44">
        <v>16</v>
      </c>
      <c r="G17" s="45" t="s">
        <v>74</v>
      </c>
      <c r="H17" s="46">
        <v>0.53500000000000003</v>
      </c>
    </row>
    <row r="18" spans="1:16" ht="14.25" x14ac:dyDescent="0.2">
      <c r="A18" s="40" t="s">
        <v>72</v>
      </c>
      <c r="B18" s="41">
        <f>F18*H18/100</f>
        <v>7.6800000000000002E-3</v>
      </c>
      <c r="C18" s="42" t="s">
        <v>83</v>
      </c>
      <c r="D18" s="43"/>
      <c r="E18" s="43"/>
      <c r="F18" s="44">
        <v>16</v>
      </c>
      <c r="G18" s="45" t="s">
        <v>74</v>
      </c>
      <c r="H18" s="46">
        <v>4.8000000000000001E-2</v>
      </c>
    </row>
    <row r="19" spans="1:16" x14ac:dyDescent="0.2">
      <c r="A19" s="47"/>
    </row>
    <row r="20" spans="1:16" hidden="1" x14ac:dyDescent="0.2"/>
    <row r="21" spans="1:16" hidden="1" x14ac:dyDescent="0.2"/>
    <row r="22" spans="1:16" hidden="1" x14ac:dyDescent="0.2"/>
    <row r="23" spans="1:16" hidden="1" x14ac:dyDescent="0.2"/>
    <row r="24" spans="1:16" hidden="1" x14ac:dyDescent="0.2"/>
    <row r="25" spans="1:16" hidden="1" x14ac:dyDescent="0.2"/>
    <row r="26" spans="1:16" hidden="1" x14ac:dyDescent="0.2"/>
    <row r="27" spans="1:16" hidden="1" x14ac:dyDescent="0.2"/>
    <row r="28" spans="1:16" hidden="1" x14ac:dyDescent="0.2"/>
    <row r="29" spans="1:16" hidden="1" x14ac:dyDescent="0.2"/>
    <row r="30" spans="1:16" x14ac:dyDescent="0.2">
      <c r="A30" s="48" t="s">
        <v>57</v>
      </c>
      <c r="B30" s="8" t="s">
        <v>41</v>
      </c>
      <c r="C30" s="8" t="s">
        <v>58</v>
      </c>
      <c r="D30" s="8"/>
      <c r="E30" s="8"/>
      <c r="P30" s="8"/>
    </row>
    <row r="31" spans="1:16" ht="12.75" customHeight="1" x14ac:dyDescent="0.2">
      <c r="A31" s="48" t="s">
        <v>56</v>
      </c>
      <c r="B31" s="8" t="s">
        <v>41</v>
      </c>
      <c r="C31" s="303" t="s">
        <v>42</v>
      </c>
      <c r="D31" s="303"/>
      <c r="E31" s="303"/>
      <c r="F31" s="303"/>
      <c r="G31" s="303"/>
      <c r="H31" s="49"/>
      <c r="I31" s="49"/>
    </row>
    <row r="32" spans="1:16" x14ac:dyDescent="0.2">
      <c r="C32" s="303"/>
      <c r="D32" s="303"/>
      <c r="E32" s="303"/>
      <c r="F32" s="303"/>
      <c r="G32" s="303"/>
      <c r="H32" s="49"/>
      <c r="I32" s="49"/>
    </row>
    <row r="33" spans="1:9" x14ac:dyDescent="0.2">
      <c r="C33" s="303"/>
      <c r="D33" s="303"/>
      <c r="E33" s="303"/>
      <c r="F33" s="303"/>
      <c r="G33" s="303"/>
      <c r="H33" s="49"/>
      <c r="I33" s="49"/>
    </row>
    <row r="34" spans="1:9" x14ac:dyDescent="0.2">
      <c r="C34" s="303"/>
      <c r="D34" s="303"/>
      <c r="E34" s="303"/>
      <c r="F34" s="303"/>
      <c r="G34" s="303"/>
      <c r="H34" s="49"/>
      <c r="I34" s="49"/>
    </row>
    <row r="35" spans="1:9" x14ac:dyDescent="0.2">
      <c r="C35" s="303"/>
      <c r="D35" s="303"/>
      <c r="E35" s="303"/>
      <c r="F35" s="303"/>
      <c r="G35" s="303"/>
      <c r="H35" s="49"/>
      <c r="I35" s="49"/>
    </row>
    <row r="36" spans="1:9" x14ac:dyDescent="0.2">
      <c r="C36" s="303"/>
      <c r="D36" s="303"/>
      <c r="E36" s="303"/>
      <c r="F36" s="303"/>
      <c r="G36" s="303"/>
      <c r="H36" s="49"/>
      <c r="I36" s="49"/>
    </row>
    <row r="37" spans="1:9" x14ac:dyDescent="0.2">
      <c r="C37" s="303"/>
      <c r="D37" s="303"/>
      <c r="E37" s="303"/>
      <c r="F37" s="303"/>
      <c r="G37" s="303"/>
      <c r="H37" s="49"/>
      <c r="I37" s="49"/>
    </row>
    <row r="38" spans="1:9" x14ac:dyDescent="0.2">
      <c r="C38" s="303"/>
      <c r="D38" s="303"/>
      <c r="E38" s="303"/>
      <c r="F38" s="303"/>
      <c r="G38" s="303"/>
      <c r="H38" s="49"/>
      <c r="I38" s="49"/>
    </row>
    <row r="39" spans="1:9" ht="30" customHeight="1" x14ac:dyDescent="0.2">
      <c r="A39" s="303" t="s">
        <v>76</v>
      </c>
      <c r="B39" s="303"/>
      <c r="C39" s="303"/>
      <c r="D39" s="303"/>
      <c r="E39" s="303"/>
      <c r="F39" s="303"/>
      <c r="G39" s="303"/>
      <c r="H39" s="49"/>
      <c r="I39" s="49"/>
    </row>
    <row r="40" spans="1:9" x14ac:dyDescent="0.2">
      <c r="A40" s="8" t="s">
        <v>77</v>
      </c>
      <c r="B40" s="50" t="s">
        <v>78</v>
      </c>
      <c r="C40" s="49"/>
      <c r="D40" s="49"/>
      <c r="E40" s="49"/>
      <c r="F40" s="49"/>
      <c r="G40" s="49"/>
      <c r="H40" s="49"/>
      <c r="I40" s="49"/>
    </row>
    <row r="41" spans="1:9" x14ac:dyDescent="0.2">
      <c r="A41" s="8" t="s">
        <v>79</v>
      </c>
      <c r="B41" s="8" t="s">
        <v>82</v>
      </c>
      <c r="C41" s="49"/>
      <c r="D41" s="49"/>
      <c r="E41" s="49"/>
      <c r="F41" s="49"/>
      <c r="G41" s="49"/>
      <c r="H41" s="49"/>
      <c r="I41" s="49"/>
    </row>
    <row r="42" spans="1:9" x14ac:dyDescent="0.2">
      <c r="A42" s="8" t="s">
        <v>80</v>
      </c>
      <c r="B42" s="50" t="s">
        <v>81</v>
      </c>
      <c r="C42" s="49"/>
      <c r="D42" s="49"/>
      <c r="E42" s="49"/>
      <c r="F42" s="49"/>
      <c r="G42" s="49"/>
      <c r="H42" s="49"/>
      <c r="I42" s="49"/>
    </row>
  </sheetData>
  <mergeCells count="8">
    <mergeCell ref="C31:G38"/>
    <mergeCell ref="A39:G39"/>
    <mergeCell ref="I9:I11"/>
    <mergeCell ref="J9:J11"/>
    <mergeCell ref="K9:K11"/>
    <mergeCell ref="I12:I14"/>
    <mergeCell ref="J12:J14"/>
    <mergeCell ref="K12:K14"/>
  </mergeCells>
  <hyperlinks>
    <hyperlink ref="B40" r:id="rId1" xr:uid="{00000000-0004-0000-0D00-000000000000}"/>
    <hyperlink ref="B42" r:id="rId2" xr:uid="{00000000-0004-0000-0D00-000001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9"/>
  <sheetViews>
    <sheetView tabSelected="1" zoomScaleNormal="100" workbookViewId="0">
      <selection activeCell="B6" sqref="B6:I8"/>
    </sheetView>
  </sheetViews>
  <sheetFormatPr baseColWidth="10" defaultColWidth="11.42578125" defaultRowHeight="21" customHeight="1" x14ac:dyDescent="0.2"/>
  <cols>
    <col min="1" max="1" width="13.5703125" style="51" customWidth="1"/>
    <col min="2" max="2" width="11.42578125" style="51" customWidth="1"/>
    <col min="3" max="3" width="15.140625" style="51" customWidth="1"/>
    <col min="4" max="4" width="25.85546875" style="51" hidden="1" customWidth="1"/>
    <col min="5" max="5" width="12.85546875" style="52" customWidth="1"/>
    <col min="6" max="7" width="11.42578125" style="51" customWidth="1"/>
    <col min="8" max="8" width="11.42578125" style="52" customWidth="1"/>
    <col min="9" max="9" width="14.42578125" style="52" customWidth="1"/>
    <col min="10" max="10" width="2.42578125" style="52" customWidth="1"/>
    <col min="11" max="27" width="2.42578125" style="51" customWidth="1"/>
    <col min="28" max="28" width="9.42578125" style="51" customWidth="1"/>
    <col min="29" max="37" width="2.42578125" style="51" customWidth="1"/>
    <col min="38" max="38" width="5.42578125" style="51" customWidth="1"/>
    <col min="39" max="39" width="5.5703125" style="51" customWidth="1"/>
    <col min="40" max="16384" width="11.42578125" style="51"/>
  </cols>
  <sheetData>
    <row r="1" spans="1:39" ht="21" customHeight="1" x14ac:dyDescent="0.2">
      <c r="A1" s="149" t="s">
        <v>103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1"/>
    </row>
    <row r="2" spans="1:39" ht="21" customHeight="1" x14ac:dyDescent="0.2">
      <c r="A2" s="182" t="s">
        <v>109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4"/>
    </row>
    <row r="3" spans="1:39" ht="13.5" customHeight="1" x14ac:dyDescent="0.2">
      <c r="A3" s="165" t="s">
        <v>10</v>
      </c>
      <c r="B3" s="165"/>
      <c r="C3" s="165"/>
      <c r="D3" s="165"/>
      <c r="E3" s="165"/>
      <c r="F3" s="165"/>
      <c r="G3" s="165"/>
      <c r="H3" s="165"/>
      <c r="I3" s="166"/>
      <c r="J3" s="152" t="s">
        <v>17</v>
      </c>
      <c r="K3" s="153"/>
      <c r="L3" s="153"/>
      <c r="M3" s="153"/>
      <c r="N3" s="169"/>
      <c r="O3" s="153" t="s">
        <v>105</v>
      </c>
      <c r="P3" s="153"/>
      <c r="Q3" s="153"/>
      <c r="R3" s="153"/>
      <c r="S3" s="153"/>
      <c r="T3" s="153"/>
      <c r="U3" s="152" t="s">
        <v>18</v>
      </c>
      <c r="V3" s="153"/>
      <c r="W3" s="153"/>
      <c r="X3" s="153"/>
      <c r="Y3" s="153"/>
      <c r="Z3" s="169"/>
      <c r="AA3" s="152" t="s">
        <v>19</v>
      </c>
      <c r="AB3" s="153"/>
      <c r="AC3" s="169"/>
      <c r="AD3" s="152" t="s">
        <v>20</v>
      </c>
      <c r="AE3" s="153"/>
      <c r="AF3" s="153"/>
      <c r="AG3" s="154">
        <f>J57</f>
        <v>0</v>
      </c>
      <c r="AH3" s="155"/>
      <c r="AI3" s="155"/>
      <c r="AJ3" s="155"/>
      <c r="AK3" s="155"/>
      <c r="AL3" s="155"/>
      <c r="AM3" s="156"/>
    </row>
    <row r="4" spans="1:39" ht="5.25" customHeight="1" x14ac:dyDescent="0.2">
      <c r="A4" s="167"/>
      <c r="B4" s="167"/>
      <c r="C4" s="167"/>
      <c r="D4" s="167"/>
      <c r="E4" s="167"/>
      <c r="F4" s="167"/>
      <c r="G4" s="167"/>
      <c r="H4" s="167"/>
      <c r="I4" s="168"/>
      <c r="J4" s="159"/>
      <c r="K4" s="160"/>
      <c r="L4" s="160"/>
      <c r="M4" s="160"/>
      <c r="N4" s="161"/>
      <c r="O4" s="170"/>
      <c r="P4" s="170"/>
      <c r="Q4" s="170"/>
      <c r="R4" s="170"/>
      <c r="S4" s="170"/>
      <c r="T4" s="171"/>
      <c r="U4" s="174"/>
      <c r="V4" s="170"/>
      <c r="W4" s="170"/>
      <c r="X4" s="170"/>
      <c r="Y4" s="170"/>
      <c r="Z4" s="171"/>
      <c r="AA4" s="176"/>
      <c r="AB4" s="177"/>
      <c r="AC4" s="178"/>
      <c r="AD4" s="53"/>
      <c r="AE4" s="53"/>
      <c r="AF4" s="131"/>
      <c r="AG4" s="155"/>
      <c r="AH4" s="155"/>
      <c r="AI4" s="155"/>
      <c r="AJ4" s="155"/>
      <c r="AK4" s="155"/>
      <c r="AL4" s="155"/>
      <c r="AM4" s="156"/>
    </row>
    <row r="5" spans="1:39" ht="5.25" customHeight="1" x14ac:dyDescent="0.2">
      <c r="A5" s="167"/>
      <c r="B5" s="167"/>
      <c r="C5" s="167"/>
      <c r="D5" s="167"/>
      <c r="E5" s="167"/>
      <c r="F5" s="167"/>
      <c r="G5" s="167"/>
      <c r="H5" s="167"/>
      <c r="I5" s="168"/>
      <c r="J5" s="159"/>
      <c r="K5" s="160"/>
      <c r="L5" s="160"/>
      <c r="M5" s="160"/>
      <c r="N5" s="161"/>
      <c r="O5" s="170"/>
      <c r="P5" s="170"/>
      <c r="Q5" s="170"/>
      <c r="R5" s="170"/>
      <c r="S5" s="170"/>
      <c r="T5" s="171"/>
      <c r="U5" s="174"/>
      <c r="V5" s="170"/>
      <c r="W5" s="170"/>
      <c r="X5" s="170"/>
      <c r="Y5" s="170"/>
      <c r="Z5" s="171"/>
      <c r="AA5" s="176"/>
      <c r="AB5" s="177"/>
      <c r="AC5" s="178"/>
      <c r="AD5" s="53"/>
      <c r="AE5" s="53"/>
      <c r="AF5" s="131"/>
      <c r="AG5" s="155"/>
      <c r="AH5" s="155"/>
      <c r="AI5" s="155"/>
      <c r="AJ5" s="155"/>
      <c r="AK5" s="155"/>
      <c r="AL5" s="155"/>
      <c r="AM5" s="156"/>
    </row>
    <row r="6" spans="1:39" ht="9" customHeight="1" x14ac:dyDescent="0.2">
      <c r="A6" s="185" t="s">
        <v>12</v>
      </c>
      <c r="B6" s="195"/>
      <c r="C6" s="196"/>
      <c r="D6" s="196"/>
      <c r="E6" s="196"/>
      <c r="F6" s="196"/>
      <c r="G6" s="196"/>
      <c r="H6" s="196"/>
      <c r="I6" s="196"/>
      <c r="J6" s="159"/>
      <c r="K6" s="160"/>
      <c r="L6" s="160"/>
      <c r="M6" s="160"/>
      <c r="N6" s="161"/>
      <c r="O6" s="170"/>
      <c r="P6" s="170"/>
      <c r="Q6" s="170"/>
      <c r="R6" s="170"/>
      <c r="S6" s="170"/>
      <c r="T6" s="171"/>
      <c r="U6" s="174"/>
      <c r="V6" s="170"/>
      <c r="W6" s="170"/>
      <c r="X6" s="170"/>
      <c r="Y6" s="170"/>
      <c r="Z6" s="171"/>
      <c r="AA6" s="176"/>
      <c r="AB6" s="177"/>
      <c r="AC6" s="178"/>
      <c r="AD6" s="53"/>
      <c r="AE6" s="53"/>
      <c r="AF6" s="131"/>
      <c r="AG6" s="155"/>
      <c r="AH6" s="155"/>
      <c r="AI6" s="155"/>
      <c r="AJ6" s="155"/>
      <c r="AK6" s="155"/>
      <c r="AL6" s="155"/>
      <c r="AM6" s="156"/>
    </row>
    <row r="7" spans="1:39" ht="5.25" customHeight="1" thickBot="1" x14ac:dyDescent="0.25">
      <c r="A7" s="185"/>
      <c r="B7" s="197"/>
      <c r="C7" s="198"/>
      <c r="D7" s="198"/>
      <c r="E7" s="198"/>
      <c r="F7" s="198"/>
      <c r="G7" s="198"/>
      <c r="H7" s="198"/>
      <c r="I7" s="198"/>
      <c r="J7" s="162"/>
      <c r="K7" s="163"/>
      <c r="L7" s="163"/>
      <c r="M7" s="163"/>
      <c r="N7" s="164"/>
      <c r="O7" s="172"/>
      <c r="P7" s="172"/>
      <c r="Q7" s="172"/>
      <c r="R7" s="172"/>
      <c r="S7" s="172"/>
      <c r="T7" s="173"/>
      <c r="U7" s="175"/>
      <c r="V7" s="172"/>
      <c r="W7" s="172"/>
      <c r="X7" s="172"/>
      <c r="Y7" s="172"/>
      <c r="Z7" s="173"/>
      <c r="AA7" s="179"/>
      <c r="AB7" s="180"/>
      <c r="AC7" s="181"/>
      <c r="AD7" s="54"/>
      <c r="AE7" s="54"/>
      <c r="AF7" s="132"/>
      <c r="AG7" s="157"/>
      <c r="AH7" s="157"/>
      <c r="AI7" s="157"/>
      <c r="AJ7" s="157"/>
      <c r="AK7" s="157"/>
      <c r="AL7" s="157"/>
      <c r="AM7" s="158"/>
    </row>
    <row r="8" spans="1:39" ht="11.25" customHeight="1" x14ac:dyDescent="0.2">
      <c r="A8" s="185"/>
      <c r="B8" s="199"/>
      <c r="C8" s="200"/>
      <c r="D8" s="200"/>
      <c r="E8" s="200"/>
      <c r="F8" s="200"/>
      <c r="G8" s="200"/>
      <c r="H8" s="200"/>
      <c r="I8" s="201"/>
      <c r="J8" s="202" t="s">
        <v>21</v>
      </c>
      <c r="K8" s="203"/>
      <c r="L8" s="55" t="s">
        <v>22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X8" s="202" t="s">
        <v>23</v>
      </c>
      <c r="Y8" s="204"/>
      <c r="Z8" s="58" t="s">
        <v>24</v>
      </c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7"/>
      <c r="AL8" s="205" t="s">
        <v>25</v>
      </c>
      <c r="AM8" s="206"/>
    </row>
    <row r="9" spans="1:39" ht="5.25" customHeight="1" x14ac:dyDescent="0.2">
      <c r="A9" s="185" t="s">
        <v>11</v>
      </c>
      <c r="B9" s="195"/>
      <c r="C9" s="196"/>
      <c r="D9" s="196"/>
      <c r="E9" s="196"/>
      <c r="F9" s="196"/>
      <c r="G9" s="196"/>
      <c r="H9" s="196"/>
      <c r="I9" s="207"/>
      <c r="J9" s="209"/>
      <c r="K9" s="210"/>
      <c r="L9" s="211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11"/>
      <c r="Y9" s="220"/>
      <c r="Z9" s="229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10"/>
      <c r="AL9" s="59"/>
      <c r="AM9" s="60"/>
    </row>
    <row r="10" spans="1:39" ht="4.5" customHeight="1" x14ac:dyDescent="0.2">
      <c r="A10" s="185"/>
      <c r="B10" s="197"/>
      <c r="C10" s="198"/>
      <c r="D10" s="198"/>
      <c r="E10" s="198"/>
      <c r="F10" s="198"/>
      <c r="G10" s="198"/>
      <c r="H10" s="198"/>
      <c r="I10" s="208"/>
      <c r="J10" s="174"/>
      <c r="K10" s="171"/>
      <c r="L10" s="214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6"/>
      <c r="X10" s="214"/>
      <c r="Y10" s="221"/>
      <c r="Z10" s="231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1"/>
      <c r="AL10" s="59"/>
      <c r="AM10" s="60"/>
    </row>
    <row r="11" spans="1:39" ht="12.75" customHeight="1" x14ac:dyDescent="0.2">
      <c r="A11" s="185"/>
      <c r="B11" s="197"/>
      <c r="C11" s="198"/>
      <c r="D11" s="198"/>
      <c r="E11" s="198"/>
      <c r="F11" s="198"/>
      <c r="G11" s="198"/>
      <c r="H11" s="198"/>
      <c r="I11" s="208"/>
      <c r="J11" s="174"/>
      <c r="K11" s="171"/>
      <c r="L11" s="214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6"/>
      <c r="X11" s="214"/>
      <c r="Y11" s="221"/>
      <c r="Z11" s="231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1"/>
      <c r="AL11" s="59"/>
      <c r="AM11" s="60"/>
    </row>
    <row r="12" spans="1:39" ht="5.25" customHeight="1" thickBot="1" x14ac:dyDescent="0.25">
      <c r="A12" s="185"/>
      <c r="B12" s="197"/>
      <c r="C12" s="198"/>
      <c r="D12" s="198"/>
      <c r="E12" s="198"/>
      <c r="F12" s="198"/>
      <c r="G12" s="198"/>
      <c r="H12" s="198"/>
      <c r="I12" s="208"/>
      <c r="J12" s="175"/>
      <c r="K12" s="173"/>
      <c r="L12" s="217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9"/>
      <c r="X12" s="217"/>
      <c r="Y12" s="222"/>
      <c r="Z12" s="23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3"/>
      <c r="AL12" s="61"/>
      <c r="AM12" s="62"/>
    </row>
    <row r="13" spans="1:39" ht="5.25" customHeight="1" x14ac:dyDescent="0.2">
      <c r="A13" s="185"/>
      <c r="B13" s="199"/>
      <c r="C13" s="200"/>
      <c r="D13" s="200"/>
      <c r="E13" s="200"/>
      <c r="F13" s="200"/>
      <c r="G13" s="200"/>
      <c r="H13" s="200"/>
      <c r="I13" s="201"/>
      <c r="J13" s="233" t="s">
        <v>26</v>
      </c>
      <c r="K13" s="234"/>
      <c r="L13" s="235"/>
      <c r="M13" s="242" t="s">
        <v>108</v>
      </c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8" t="s">
        <v>88</v>
      </c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9"/>
    </row>
    <row r="14" spans="1:39" ht="5.25" customHeight="1" x14ac:dyDescent="0.2">
      <c r="A14" s="185" t="s">
        <v>13</v>
      </c>
      <c r="B14" s="186"/>
      <c r="C14" s="187"/>
      <c r="D14" s="187"/>
      <c r="E14" s="187"/>
      <c r="F14" s="187"/>
      <c r="G14" s="187"/>
      <c r="H14" s="187"/>
      <c r="I14" s="188"/>
      <c r="J14" s="236"/>
      <c r="K14" s="237"/>
      <c r="L14" s="238"/>
      <c r="M14" s="244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1"/>
    </row>
    <row r="15" spans="1:39" ht="5.25" customHeight="1" x14ac:dyDescent="0.2">
      <c r="A15" s="185"/>
      <c r="B15" s="189"/>
      <c r="C15" s="190"/>
      <c r="D15" s="190"/>
      <c r="E15" s="190"/>
      <c r="F15" s="190"/>
      <c r="G15" s="190"/>
      <c r="H15" s="190"/>
      <c r="I15" s="191"/>
      <c r="J15" s="236"/>
      <c r="K15" s="237"/>
      <c r="L15" s="238"/>
      <c r="M15" s="244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1"/>
    </row>
    <row r="16" spans="1:39" ht="11.25" customHeight="1" x14ac:dyDescent="0.2">
      <c r="A16" s="185"/>
      <c r="B16" s="189"/>
      <c r="C16" s="190"/>
      <c r="D16" s="190"/>
      <c r="E16" s="190"/>
      <c r="F16" s="190"/>
      <c r="G16" s="190"/>
      <c r="H16" s="190"/>
      <c r="I16" s="191"/>
      <c r="J16" s="236"/>
      <c r="K16" s="237"/>
      <c r="L16" s="238"/>
      <c r="M16" s="244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1"/>
    </row>
    <row r="17" spans="1:39" ht="5.25" customHeight="1" thickBot="1" x14ac:dyDescent="0.25">
      <c r="A17" s="185"/>
      <c r="B17" s="192"/>
      <c r="C17" s="193"/>
      <c r="D17" s="193"/>
      <c r="E17" s="193"/>
      <c r="F17" s="193"/>
      <c r="G17" s="193"/>
      <c r="H17" s="193"/>
      <c r="I17" s="194"/>
      <c r="J17" s="239"/>
      <c r="K17" s="240"/>
      <c r="L17" s="241"/>
      <c r="M17" s="246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3"/>
    </row>
    <row r="18" spans="1:39" ht="11.25" customHeight="1" x14ac:dyDescent="0.2">
      <c r="A18" s="262" t="s">
        <v>0</v>
      </c>
      <c r="B18" s="265" t="s">
        <v>1</v>
      </c>
      <c r="C18" s="265"/>
      <c r="D18" s="265"/>
      <c r="E18" s="265"/>
      <c r="F18" s="266" t="s">
        <v>2</v>
      </c>
      <c r="G18" s="265"/>
      <c r="H18" s="265"/>
      <c r="I18" s="267" t="s">
        <v>35</v>
      </c>
      <c r="J18" s="202" t="s">
        <v>27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03"/>
      <c r="AA18" s="202" t="s">
        <v>28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03"/>
    </row>
    <row r="19" spans="1:39" ht="7.5" customHeight="1" x14ac:dyDescent="0.2">
      <c r="A19" s="263"/>
      <c r="B19" s="265"/>
      <c r="C19" s="265"/>
      <c r="D19" s="265"/>
      <c r="E19" s="265"/>
      <c r="F19" s="266"/>
      <c r="G19" s="265"/>
      <c r="H19" s="265"/>
      <c r="I19" s="268"/>
      <c r="J19" s="59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60"/>
      <c r="AA19" s="59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60"/>
    </row>
    <row r="20" spans="1:39" ht="7.5" customHeight="1" x14ac:dyDescent="0.2">
      <c r="A20" s="263"/>
      <c r="B20" s="265"/>
      <c r="C20" s="265"/>
      <c r="D20" s="265"/>
      <c r="E20" s="265"/>
      <c r="F20" s="266"/>
      <c r="G20" s="265"/>
      <c r="H20" s="265"/>
      <c r="I20" s="268"/>
      <c r="J20" s="59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60"/>
      <c r="AA20" s="59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0"/>
    </row>
    <row r="21" spans="1:39" ht="7.5" customHeight="1" x14ac:dyDescent="0.2">
      <c r="A21" s="263"/>
      <c r="B21" s="224" t="s">
        <v>16</v>
      </c>
      <c r="C21" s="224"/>
      <c r="D21" s="89"/>
      <c r="E21" s="269" t="s">
        <v>4</v>
      </c>
      <c r="F21" s="225" t="s">
        <v>16</v>
      </c>
      <c r="G21" s="224"/>
      <c r="H21" s="271" t="s">
        <v>4</v>
      </c>
      <c r="I21" s="281" t="s">
        <v>8</v>
      </c>
      <c r="J21" s="59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60"/>
      <c r="AA21" s="59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60"/>
    </row>
    <row r="22" spans="1:39" ht="7.5" customHeight="1" thickBot="1" x14ac:dyDescent="0.25">
      <c r="A22" s="263"/>
      <c r="B22" s="224"/>
      <c r="C22" s="224"/>
      <c r="D22" s="89"/>
      <c r="E22" s="269"/>
      <c r="F22" s="225"/>
      <c r="G22" s="224"/>
      <c r="H22" s="271"/>
      <c r="I22" s="281"/>
      <c r="J22" s="61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2"/>
      <c r="AA22" s="61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2"/>
    </row>
    <row r="23" spans="1:39" ht="11.25" customHeight="1" x14ac:dyDescent="0.2">
      <c r="A23" s="263"/>
      <c r="B23" s="224"/>
      <c r="C23" s="224"/>
      <c r="D23" s="89"/>
      <c r="E23" s="269"/>
      <c r="F23" s="225"/>
      <c r="G23" s="224"/>
      <c r="H23" s="271"/>
      <c r="I23" s="281"/>
      <c r="J23" s="205" t="s">
        <v>29</v>
      </c>
      <c r="K23" s="282"/>
      <c r="L23" s="282"/>
      <c r="M23" s="282"/>
      <c r="N23" s="282"/>
      <c r="O23" s="282"/>
      <c r="P23" s="282"/>
      <c r="Q23" s="64"/>
      <c r="R23" s="64"/>
      <c r="S23" s="65" t="s">
        <v>30</v>
      </c>
      <c r="T23" s="64"/>
      <c r="U23" s="64"/>
      <c r="V23" s="64"/>
      <c r="W23" s="64"/>
      <c r="X23" s="64"/>
      <c r="Y23" s="64"/>
      <c r="Z23" s="66"/>
      <c r="AA23" s="202" t="s">
        <v>31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03"/>
    </row>
    <row r="24" spans="1:39" ht="7.5" customHeight="1" x14ac:dyDescent="0.2">
      <c r="A24" s="263"/>
      <c r="B24" s="224" t="s">
        <v>3</v>
      </c>
      <c r="C24" s="224"/>
      <c r="D24" s="89"/>
      <c r="E24" s="269"/>
      <c r="F24" s="225" t="s">
        <v>3</v>
      </c>
      <c r="G24" s="224"/>
      <c r="H24" s="271"/>
      <c r="I24" s="281"/>
      <c r="J24" s="59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60"/>
      <c r="AA24" s="59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60"/>
    </row>
    <row r="25" spans="1:39" ht="7.5" customHeight="1" x14ac:dyDescent="0.2">
      <c r="A25" s="263"/>
      <c r="B25" s="224"/>
      <c r="C25" s="224"/>
      <c r="D25" s="89"/>
      <c r="E25" s="269"/>
      <c r="F25" s="225"/>
      <c r="G25" s="224"/>
      <c r="H25" s="271"/>
      <c r="I25" s="281"/>
      <c r="J25" s="59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60"/>
      <c r="AA25" s="59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60"/>
    </row>
    <row r="26" spans="1:39" ht="7.5" customHeight="1" x14ac:dyDescent="0.2">
      <c r="A26" s="263"/>
      <c r="B26" s="224"/>
      <c r="C26" s="224"/>
      <c r="D26" s="89"/>
      <c r="E26" s="269"/>
      <c r="F26" s="225"/>
      <c r="G26" s="224"/>
      <c r="H26" s="271"/>
      <c r="I26" s="281"/>
      <c r="J26" s="59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60"/>
      <c r="AA26" s="59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60"/>
    </row>
    <row r="27" spans="1:39" ht="7.5" customHeight="1" thickBot="1" x14ac:dyDescent="0.25">
      <c r="A27" s="263"/>
      <c r="B27" s="226" t="s">
        <v>5</v>
      </c>
      <c r="C27" s="227" t="s">
        <v>6</v>
      </c>
      <c r="D27" s="129"/>
      <c r="E27" s="269"/>
      <c r="F27" s="225" t="s">
        <v>7</v>
      </c>
      <c r="G27" s="224" t="s">
        <v>34</v>
      </c>
      <c r="H27" s="271"/>
      <c r="I27" s="281"/>
      <c r="J27" s="61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2"/>
      <c r="AA27" s="61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2"/>
    </row>
    <row r="28" spans="1:39" ht="11.25" customHeight="1" x14ac:dyDescent="0.2">
      <c r="A28" s="263"/>
      <c r="B28" s="226"/>
      <c r="C28" s="228"/>
      <c r="D28" s="129"/>
      <c r="E28" s="269"/>
      <c r="F28" s="225"/>
      <c r="G28" s="224"/>
      <c r="H28" s="271"/>
      <c r="I28" s="283" t="s">
        <v>9</v>
      </c>
      <c r="J28" s="133" t="s">
        <v>85</v>
      </c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 t="s">
        <v>32</v>
      </c>
      <c r="AD28" s="134"/>
      <c r="AE28" s="134"/>
      <c r="AF28" s="134"/>
      <c r="AG28" s="134"/>
      <c r="AH28" s="134"/>
      <c r="AI28" s="134"/>
      <c r="AJ28" s="134"/>
      <c r="AK28" s="134"/>
      <c r="AL28" s="134"/>
      <c r="AM28" s="135"/>
    </row>
    <row r="29" spans="1:39" ht="24" customHeight="1" x14ac:dyDescent="0.2">
      <c r="A29" s="263"/>
      <c r="B29" s="226"/>
      <c r="C29" s="1" t="s">
        <v>47</v>
      </c>
      <c r="D29" s="67">
        <f>VLOOKUP(C29,Emissionsfaktoren!A3:B19,2,FALSE)</f>
        <v>0.17224999999999999</v>
      </c>
      <c r="E29" s="269"/>
      <c r="F29" s="225"/>
      <c r="G29" s="224"/>
      <c r="H29" s="271"/>
      <c r="I29" s="283"/>
      <c r="J29" s="136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8"/>
    </row>
    <row r="30" spans="1:39" ht="5.25" customHeight="1" x14ac:dyDescent="0.2">
      <c r="A30" s="263"/>
      <c r="B30" s="273">
        <v>0.1</v>
      </c>
      <c r="C30" s="273">
        <v>0.38</v>
      </c>
      <c r="D30" s="127"/>
      <c r="E30" s="269"/>
      <c r="F30" s="275" t="s">
        <v>33</v>
      </c>
      <c r="G30" s="273">
        <v>0.02</v>
      </c>
      <c r="H30" s="271"/>
      <c r="I30" s="283"/>
      <c r="J30" s="277" t="s">
        <v>104</v>
      </c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96"/>
      <c r="W30" s="296"/>
      <c r="X30" s="296"/>
      <c r="Y30" s="296"/>
      <c r="Z30" s="296"/>
      <c r="AA30" s="296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8"/>
    </row>
    <row r="31" spans="1:39" ht="14.25" customHeight="1" x14ac:dyDescent="0.2">
      <c r="A31" s="263"/>
      <c r="B31" s="273"/>
      <c r="C31" s="273"/>
      <c r="D31" s="127"/>
      <c r="E31" s="269"/>
      <c r="F31" s="275"/>
      <c r="G31" s="273"/>
      <c r="H31" s="271"/>
      <c r="I31" s="283"/>
      <c r="J31" s="279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97"/>
      <c r="W31" s="297"/>
      <c r="X31" s="297"/>
      <c r="Y31" s="297"/>
      <c r="Z31" s="297"/>
      <c r="AA31" s="297"/>
      <c r="AB31" s="139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1"/>
    </row>
    <row r="32" spans="1:39" ht="6" customHeight="1" thickBot="1" x14ac:dyDescent="0.25">
      <c r="A32" s="263"/>
      <c r="B32" s="273"/>
      <c r="C32" s="273"/>
      <c r="D32" s="127"/>
      <c r="E32" s="269"/>
      <c r="F32" s="275"/>
      <c r="G32" s="273"/>
      <c r="H32" s="271"/>
      <c r="I32" s="283"/>
      <c r="J32" s="142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6"/>
    </row>
    <row r="33" spans="1:39" ht="7.5" customHeight="1" x14ac:dyDescent="0.2">
      <c r="A33" s="263"/>
      <c r="B33" s="273"/>
      <c r="C33" s="273"/>
      <c r="D33" s="127"/>
      <c r="E33" s="269"/>
      <c r="F33" s="275"/>
      <c r="G33" s="273"/>
      <c r="H33" s="271"/>
      <c r="I33" s="283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1:39" ht="14.25" customHeight="1" x14ac:dyDescent="0.2">
      <c r="A34" s="264"/>
      <c r="B34" s="274"/>
      <c r="C34" s="274"/>
      <c r="D34" s="128"/>
      <c r="E34" s="270"/>
      <c r="F34" s="276"/>
      <c r="G34" s="274"/>
      <c r="H34" s="272"/>
      <c r="I34" s="284"/>
      <c r="J34" s="287" t="s">
        <v>14</v>
      </c>
      <c r="K34" s="288"/>
      <c r="L34" s="288"/>
      <c r="M34" s="288"/>
      <c r="N34" s="288"/>
      <c r="O34" s="288"/>
      <c r="P34" s="288"/>
      <c r="Q34" s="288"/>
      <c r="R34" s="289"/>
      <c r="S34" s="144" t="s">
        <v>106</v>
      </c>
      <c r="T34" s="145"/>
      <c r="U34" s="146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7"/>
    </row>
    <row r="35" spans="1:39" ht="20.100000000000001" customHeight="1" x14ac:dyDescent="0.2">
      <c r="A35" s="70"/>
      <c r="B35" s="71"/>
      <c r="C35" s="72"/>
      <c r="D35" s="73">
        <f>C35*$D$29</f>
        <v>0</v>
      </c>
      <c r="E35" s="74">
        <f t="shared" ref="E35:E37" si="0">IF(B35*B$30+C35*C$30&gt;0,B35*B$30+C35*C$30,0)</f>
        <v>0</v>
      </c>
      <c r="F35" s="75"/>
      <c r="G35" s="72"/>
      <c r="H35" s="130">
        <f t="shared" ref="H35:H37" si="1">IF(F35&gt;0,F35*G35*G$30,0)</f>
        <v>0</v>
      </c>
      <c r="I35" s="76"/>
      <c r="J35" s="290">
        <f>IF(B35+C35+F35+G35+I35&gt;0,(E35+H35+I35),0)</f>
        <v>0</v>
      </c>
      <c r="K35" s="291"/>
      <c r="L35" s="291"/>
      <c r="M35" s="291"/>
      <c r="N35" s="291"/>
      <c r="O35" s="291"/>
      <c r="P35" s="291"/>
      <c r="Q35" s="291"/>
      <c r="R35" s="292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4"/>
    </row>
    <row r="36" spans="1:39" ht="20.100000000000001" customHeight="1" x14ac:dyDescent="0.2">
      <c r="A36" s="77"/>
      <c r="B36" s="78"/>
      <c r="C36" s="79"/>
      <c r="D36" s="73">
        <f t="shared" ref="D36:D56" si="2">C36*$D$29</f>
        <v>0</v>
      </c>
      <c r="E36" s="130">
        <f t="shared" si="0"/>
        <v>0</v>
      </c>
      <c r="F36" s="78"/>
      <c r="G36" s="79"/>
      <c r="H36" s="130">
        <f t="shared" si="1"/>
        <v>0</v>
      </c>
      <c r="I36" s="80"/>
      <c r="J36" s="256">
        <f t="shared" ref="J36:J56" si="3">IF(B36+C36+F36+G36+I36&gt;0,(E36+H36+I36),0)</f>
        <v>0</v>
      </c>
      <c r="K36" s="257"/>
      <c r="L36" s="257"/>
      <c r="M36" s="257"/>
      <c r="N36" s="257"/>
      <c r="O36" s="257"/>
      <c r="P36" s="257"/>
      <c r="Q36" s="257"/>
      <c r="R36" s="258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5"/>
    </row>
    <row r="37" spans="1:39" ht="20.100000000000001" customHeight="1" x14ac:dyDescent="0.2">
      <c r="A37" s="77"/>
      <c r="B37" s="78"/>
      <c r="C37" s="79"/>
      <c r="D37" s="73">
        <f t="shared" ref="D37" si="4">C37*$D$29</f>
        <v>0</v>
      </c>
      <c r="E37" s="130">
        <f t="shared" si="0"/>
        <v>0</v>
      </c>
      <c r="F37" s="78"/>
      <c r="G37" s="79"/>
      <c r="H37" s="130">
        <f t="shared" si="1"/>
        <v>0</v>
      </c>
      <c r="I37" s="80"/>
      <c r="J37" s="256">
        <f t="shared" ref="J37" si="5">IF(B37+C37+F37+G37+I37&gt;0,(E37+H37+I37),0)</f>
        <v>0</v>
      </c>
      <c r="K37" s="257"/>
      <c r="L37" s="257"/>
      <c r="M37" s="257"/>
      <c r="N37" s="257"/>
      <c r="O37" s="257"/>
      <c r="P37" s="257"/>
      <c r="Q37" s="257"/>
      <c r="R37" s="258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5"/>
    </row>
    <row r="38" spans="1:39" ht="20.100000000000001" customHeight="1" x14ac:dyDescent="0.2">
      <c r="A38" s="77"/>
      <c r="B38" s="78"/>
      <c r="C38" s="79"/>
      <c r="D38" s="73">
        <f t="shared" si="2"/>
        <v>0</v>
      </c>
      <c r="E38" s="130">
        <f t="shared" ref="E38:E56" si="6">IF(B38*B$30+C38*C$30&gt;0,B38*B$30+C38*C$30,0)</f>
        <v>0</v>
      </c>
      <c r="F38" s="78"/>
      <c r="G38" s="79"/>
      <c r="H38" s="130">
        <f t="shared" ref="H38:H56" si="7">IF(F38&gt;0,F38*G38*G$30,0)</f>
        <v>0</v>
      </c>
      <c r="I38" s="80"/>
      <c r="J38" s="256">
        <f t="shared" si="3"/>
        <v>0</v>
      </c>
      <c r="K38" s="257"/>
      <c r="L38" s="257"/>
      <c r="M38" s="257"/>
      <c r="N38" s="257"/>
      <c r="O38" s="257"/>
      <c r="P38" s="257"/>
      <c r="Q38" s="257"/>
      <c r="R38" s="258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5"/>
    </row>
    <row r="39" spans="1:39" ht="20.100000000000001" customHeight="1" x14ac:dyDescent="0.2">
      <c r="A39" s="77"/>
      <c r="B39" s="78"/>
      <c r="C39" s="79"/>
      <c r="D39" s="73">
        <f t="shared" ref="D39" si="8">C39*$D$29</f>
        <v>0</v>
      </c>
      <c r="E39" s="130">
        <f t="shared" ref="E39" si="9">IF(B39*B$30+C39*C$30&gt;0,B39*B$30+C39*C$30,0)</f>
        <v>0</v>
      </c>
      <c r="F39" s="78"/>
      <c r="G39" s="79"/>
      <c r="H39" s="130">
        <f t="shared" ref="H39" si="10">IF(F39&gt;0,F39*G39*G$30,0)</f>
        <v>0</v>
      </c>
      <c r="I39" s="80"/>
      <c r="J39" s="256">
        <f t="shared" ref="J39" si="11">IF(B39+C39+F39+G39+I39&gt;0,(E39+H39+I39),0)</f>
        <v>0</v>
      </c>
      <c r="K39" s="257"/>
      <c r="L39" s="257"/>
      <c r="M39" s="257"/>
      <c r="N39" s="257"/>
      <c r="O39" s="257"/>
      <c r="P39" s="257"/>
      <c r="Q39" s="257"/>
      <c r="R39" s="258"/>
      <c r="S39" s="260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5"/>
    </row>
    <row r="40" spans="1:39" ht="20.100000000000001" customHeight="1" x14ac:dyDescent="0.2">
      <c r="A40" s="77"/>
      <c r="B40" s="78"/>
      <c r="C40" s="79"/>
      <c r="D40" s="73">
        <f t="shared" ref="D40:D41" si="12">C40*$D$29</f>
        <v>0</v>
      </c>
      <c r="E40" s="130">
        <f t="shared" ref="E40:E41" si="13">IF(B40*B$30+C40*C$30&gt;0,B40*B$30+C40*C$30,0)</f>
        <v>0</v>
      </c>
      <c r="F40" s="78"/>
      <c r="G40" s="79"/>
      <c r="H40" s="130">
        <f t="shared" ref="H40:H41" si="14">IF(F40&gt;0,F40*G40*G$30,0)</f>
        <v>0</v>
      </c>
      <c r="I40" s="80"/>
      <c r="J40" s="256">
        <f t="shared" ref="J40:J41" si="15">IF(B40+C40+F40+G40+I40&gt;0,(E40+H40+I40),0)</f>
        <v>0</v>
      </c>
      <c r="K40" s="257"/>
      <c r="L40" s="257"/>
      <c r="M40" s="257"/>
      <c r="N40" s="257"/>
      <c r="O40" s="257"/>
      <c r="P40" s="257"/>
      <c r="Q40" s="257"/>
      <c r="R40" s="258"/>
      <c r="S40" s="259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1"/>
    </row>
    <row r="41" spans="1:39" ht="20.100000000000001" customHeight="1" x14ac:dyDescent="0.2">
      <c r="A41" s="77"/>
      <c r="B41" s="78"/>
      <c r="C41" s="79"/>
      <c r="D41" s="73">
        <f t="shared" si="12"/>
        <v>0</v>
      </c>
      <c r="E41" s="130">
        <f t="shared" si="13"/>
        <v>0</v>
      </c>
      <c r="F41" s="78"/>
      <c r="G41" s="79"/>
      <c r="H41" s="130">
        <f t="shared" si="14"/>
        <v>0</v>
      </c>
      <c r="I41" s="80"/>
      <c r="J41" s="256">
        <f t="shared" si="15"/>
        <v>0</v>
      </c>
      <c r="K41" s="257"/>
      <c r="L41" s="257"/>
      <c r="M41" s="257"/>
      <c r="N41" s="257"/>
      <c r="O41" s="257"/>
      <c r="P41" s="257"/>
      <c r="Q41" s="257"/>
      <c r="R41" s="258"/>
      <c r="S41" s="260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5"/>
    </row>
    <row r="42" spans="1:39" ht="20.100000000000001" customHeight="1" x14ac:dyDescent="0.2">
      <c r="A42" s="77"/>
      <c r="B42" s="78"/>
      <c r="C42" s="79"/>
      <c r="D42" s="73">
        <f t="shared" si="2"/>
        <v>0</v>
      </c>
      <c r="E42" s="130">
        <f t="shared" si="6"/>
        <v>0</v>
      </c>
      <c r="F42" s="78"/>
      <c r="G42" s="79"/>
      <c r="H42" s="130">
        <f t="shared" si="7"/>
        <v>0</v>
      </c>
      <c r="I42" s="80"/>
      <c r="J42" s="256">
        <f t="shared" si="3"/>
        <v>0</v>
      </c>
      <c r="K42" s="257"/>
      <c r="L42" s="257"/>
      <c r="M42" s="257"/>
      <c r="N42" s="257"/>
      <c r="O42" s="257"/>
      <c r="P42" s="257"/>
      <c r="Q42" s="257"/>
      <c r="R42" s="258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5"/>
    </row>
    <row r="43" spans="1:39" ht="20.100000000000001" customHeight="1" x14ac:dyDescent="0.2">
      <c r="A43" s="81"/>
      <c r="B43" s="82"/>
      <c r="C43" s="79"/>
      <c r="D43" s="73">
        <f t="shared" ref="D43" si="16">C43*$D$29</f>
        <v>0</v>
      </c>
      <c r="E43" s="130">
        <f t="shared" ref="E43" si="17">IF(B43*B$30+C43*C$30&gt;0,B43*B$30+C43*C$30,0)</f>
        <v>0</v>
      </c>
      <c r="F43" s="82"/>
      <c r="G43" s="83"/>
      <c r="H43" s="84">
        <f t="shared" ref="H43" si="18">IF(F43&gt;0,F43*G43*G$30,0)</f>
        <v>0</v>
      </c>
      <c r="I43" s="85"/>
      <c r="J43" s="256">
        <f t="shared" ref="J43" si="19">IF(B43+C43+F43+G43+I43&gt;0,(E43+H43+I43),0)</f>
        <v>0</v>
      </c>
      <c r="K43" s="257"/>
      <c r="L43" s="257"/>
      <c r="M43" s="257"/>
      <c r="N43" s="257"/>
      <c r="O43" s="257"/>
      <c r="P43" s="257"/>
      <c r="Q43" s="257"/>
      <c r="R43" s="258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1"/>
    </row>
    <row r="44" spans="1:39" ht="20.100000000000001" customHeight="1" x14ac:dyDescent="0.2">
      <c r="A44" s="77"/>
      <c r="B44" s="78"/>
      <c r="C44" s="79"/>
      <c r="D44" s="73">
        <f t="shared" si="2"/>
        <v>0</v>
      </c>
      <c r="E44" s="130">
        <f t="shared" si="6"/>
        <v>0</v>
      </c>
      <c r="F44" s="78"/>
      <c r="G44" s="79"/>
      <c r="H44" s="130">
        <f t="shared" si="7"/>
        <v>0</v>
      </c>
      <c r="I44" s="80"/>
      <c r="J44" s="256">
        <f t="shared" si="3"/>
        <v>0</v>
      </c>
      <c r="K44" s="257"/>
      <c r="L44" s="257"/>
      <c r="M44" s="257"/>
      <c r="N44" s="257"/>
      <c r="O44" s="257"/>
      <c r="P44" s="257"/>
      <c r="Q44" s="257"/>
      <c r="R44" s="258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5"/>
    </row>
    <row r="45" spans="1:39" ht="20.100000000000001" customHeight="1" x14ac:dyDescent="0.2">
      <c r="A45" s="77"/>
      <c r="B45" s="78"/>
      <c r="C45" s="79"/>
      <c r="D45" s="73">
        <f t="shared" si="2"/>
        <v>0</v>
      </c>
      <c r="E45" s="130">
        <f t="shared" si="6"/>
        <v>0</v>
      </c>
      <c r="F45" s="78"/>
      <c r="G45" s="79"/>
      <c r="H45" s="130">
        <f t="shared" si="7"/>
        <v>0</v>
      </c>
      <c r="I45" s="80"/>
      <c r="J45" s="256">
        <f t="shared" si="3"/>
        <v>0</v>
      </c>
      <c r="K45" s="257"/>
      <c r="L45" s="257"/>
      <c r="M45" s="257"/>
      <c r="N45" s="257"/>
      <c r="O45" s="257"/>
      <c r="P45" s="257"/>
      <c r="Q45" s="257"/>
      <c r="R45" s="258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5"/>
    </row>
    <row r="46" spans="1:39" ht="20.100000000000001" customHeight="1" x14ac:dyDescent="0.2">
      <c r="A46" s="77"/>
      <c r="B46" s="78"/>
      <c r="C46" s="79"/>
      <c r="D46" s="73">
        <f t="shared" ref="D46:D47" si="20">C46*$D$29</f>
        <v>0</v>
      </c>
      <c r="E46" s="130">
        <f t="shared" ref="E46:E47" si="21">IF(B46*B$30+C46*C$30&gt;0,B46*B$30+C46*C$30,0)</f>
        <v>0</v>
      </c>
      <c r="F46" s="78"/>
      <c r="G46" s="79"/>
      <c r="H46" s="130">
        <f t="shared" ref="H46:H47" si="22">IF(F46&gt;0,F46*G46*G$30,0)</f>
        <v>0</v>
      </c>
      <c r="I46" s="80"/>
      <c r="J46" s="256">
        <f t="shared" ref="J46:J47" si="23">IF(B46+C46+F46+G46+I46&gt;0,(E46+H46+I46),0)</f>
        <v>0</v>
      </c>
      <c r="K46" s="257"/>
      <c r="L46" s="257"/>
      <c r="M46" s="257"/>
      <c r="N46" s="257"/>
      <c r="O46" s="257"/>
      <c r="P46" s="257"/>
      <c r="Q46" s="257"/>
      <c r="R46" s="258"/>
      <c r="S46" s="260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5"/>
    </row>
    <row r="47" spans="1:39" ht="20.100000000000001" customHeight="1" x14ac:dyDescent="0.2">
      <c r="A47" s="77"/>
      <c r="B47" s="78"/>
      <c r="C47" s="79"/>
      <c r="D47" s="73">
        <f t="shared" si="20"/>
        <v>0</v>
      </c>
      <c r="E47" s="130">
        <f t="shared" si="21"/>
        <v>0</v>
      </c>
      <c r="F47" s="78"/>
      <c r="G47" s="79"/>
      <c r="H47" s="130">
        <f t="shared" si="22"/>
        <v>0</v>
      </c>
      <c r="I47" s="80"/>
      <c r="J47" s="256">
        <f t="shared" si="23"/>
        <v>0</v>
      </c>
      <c r="K47" s="257"/>
      <c r="L47" s="257"/>
      <c r="M47" s="257"/>
      <c r="N47" s="257"/>
      <c r="O47" s="257"/>
      <c r="P47" s="257"/>
      <c r="Q47" s="257"/>
      <c r="R47" s="258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5"/>
    </row>
    <row r="48" spans="1:39" ht="20.100000000000001" customHeight="1" x14ac:dyDescent="0.2">
      <c r="A48" s="77"/>
      <c r="B48" s="78"/>
      <c r="C48" s="79"/>
      <c r="D48" s="73">
        <f t="shared" si="2"/>
        <v>0</v>
      </c>
      <c r="E48" s="130">
        <f t="shared" si="6"/>
        <v>0</v>
      </c>
      <c r="F48" s="78"/>
      <c r="G48" s="79"/>
      <c r="H48" s="130">
        <f t="shared" si="7"/>
        <v>0</v>
      </c>
      <c r="I48" s="80"/>
      <c r="J48" s="256">
        <f t="shared" si="3"/>
        <v>0</v>
      </c>
      <c r="K48" s="257"/>
      <c r="L48" s="257"/>
      <c r="M48" s="257"/>
      <c r="N48" s="257"/>
      <c r="O48" s="257"/>
      <c r="P48" s="257"/>
      <c r="Q48" s="257"/>
      <c r="R48" s="258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5"/>
    </row>
    <row r="49" spans="1:39" ht="20.100000000000001" customHeight="1" x14ac:dyDescent="0.2">
      <c r="A49" s="77"/>
      <c r="B49" s="78"/>
      <c r="C49" s="79"/>
      <c r="D49" s="73">
        <f t="shared" si="2"/>
        <v>0</v>
      </c>
      <c r="E49" s="130">
        <f t="shared" si="6"/>
        <v>0</v>
      </c>
      <c r="F49" s="78"/>
      <c r="G49" s="79"/>
      <c r="H49" s="130">
        <f t="shared" si="7"/>
        <v>0</v>
      </c>
      <c r="I49" s="80"/>
      <c r="J49" s="256">
        <f t="shared" si="3"/>
        <v>0</v>
      </c>
      <c r="K49" s="257"/>
      <c r="L49" s="257"/>
      <c r="M49" s="257"/>
      <c r="N49" s="257"/>
      <c r="O49" s="257"/>
      <c r="P49" s="257"/>
      <c r="Q49" s="257"/>
      <c r="R49" s="258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5"/>
    </row>
    <row r="50" spans="1:39" ht="20.100000000000001" customHeight="1" x14ac:dyDescent="0.2">
      <c r="A50" s="77"/>
      <c r="B50" s="78"/>
      <c r="C50" s="79"/>
      <c r="D50" s="73">
        <f t="shared" si="2"/>
        <v>0</v>
      </c>
      <c r="E50" s="130">
        <f t="shared" si="6"/>
        <v>0</v>
      </c>
      <c r="F50" s="78"/>
      <c r="G50" s="79"/>
      <c r="H50" s="130">
        <f t="shared" si="7"/>
        <v>0</v>
      </c>
      <c r="I50" s="80"/>
      <c r="J50" s="256">
        <f t="shared" si="3"/>
        <v>0</v>
      </c>
      <c r="K50" s="257"/>
      <c r="L50" s="257"/>
      <c r="M50" s="257"/>
      <c r="N50" s="257"/>
      <c r="O50" s="257"/>
      <c r="P50" s="257"/>
      <c r="Q50" s="257"/>
      <c r="R50" s="258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5"/>
    </row>
    <row r="51" spans="1:39" ht="20.100000000000001" customHeight="1" x14ac:dyDescent="0.2">
      <c r="A51" s="77"/>
      <c r="B51" s="78"/>
      <c r="C51" s="79"/>
      <c r="D51" s="73">
        <f t="shared" ref="D51" si="24">C51*$D$29</f>
        <v>0</v>
      </c>
      <c r="E51" s="130">
        <f t="shared" ref="E51" si="25">IF(B51*B$30+C51*C$30&gt;0,B51*B$30+C51*C$30,0)</f>
        <v>0</v>
      </c>
      <c r="F51" s="78"/>
      <c r="G51" s="79"/>
      <c r="H51" s="130">
        <f t="shared" ref="H51" si="26">IF(F51&gt;0,F51*G51*G$30,0)</f>
        <v>0</v>
      </c>
      <c r="I51" s="80"/>
      <c r="J51" s="256">
        <f t="shared" ref="J51" si="27">IF(B51+C51+F51+G51+I51&gt;0,(E51+H51+I51),0)</f>
        <v>0</v>
      </c>
      <c r="K51" s="257"/>
      <c r="L51" s="257"/>
      <c r="M51" s="257"/>
      <c r="N51" s="257"/>
      <c r="O51" s="257"/>
      <c r="P51" s="257"/>
      <c r="Q51" s="257"/>
      <c r="R51" s="258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5"/>
    </row>
    <row r="52" spans="1:39" ht="20.100000000000001" customHeight="1" x14ac:dyDescent="0.2">
      <c r="A52" s="77"/>
      <c r="B52" s="78"/>
      <c r="C52" s="79"/>
      <c r="D52" s="73">
        <f t="shared" si="2"/>
        <v>0</v>
      </c>
      <c r="E52" s="130">
        <f t="shared" si="6"/>
        <v>0</v>
      </c>
      <c r="F52" s="78"/>
      <c r="G52" s="79"/>
      <c r="H52" s="130">
        <f t="shared" si="7"/>
        <v>0</v>
      </c>
      <c r="I52" s="80"/>
      <c r="J52" s="256">
        <f t="shared" si="3"/>
        <v>0</v>
      </c>
      <c r="K52" s="257"/>
      <c r="L52" s="257"/>
      <c r="M52" s="257"/>
      <c r="N52" s="257"/>
      <c r="O52" s="257"/>
      <c r="P52" s="257"/>
      <c r="Q52" s="257"/>
      <c r="R52" s="258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5"/>
    </row>
    <row r="53" spans="1:39" ht="20.100000000000001" customHeight="1" x14ac:dyDescent="0.2">
      <c r="A53" s="77"/>
      <c r="B53" s="78"/>
      <c r="C53" s="79"/>
      <c r="D53" s="73">
        <f t="shared" si="2"/>
        <v>0</v>
      </c>
      <c r="E53" s="130">
        <f t="shared" si="6"/>
        <v>0</v>
      </c>
      <c r="F53" s="78"/>
      <c r="G53" s="79"/>
      <c r="H53" s="130">
        <f t="shared" si="7"/>
        <v>0</v>
      </c>
      <c r="I53" s="80"/>
      <c r="J53" s="256">
        <f t="shared" si="3"/>
        <v>0</v>
      </c>
      <c r="K53" s="257"/>
      <c r="L53" s="257"/>
      <c r="M53" s="257"/>
      <c r="N53" s="257"/>
      <c r="O53" s="257"/>
      <c r="P53" s="257"/>
      <c r="Q53" s="257"/>
      <c r="R53" s="258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5"/>
    </row>
    <row r="54" spans="1:39" ht="20.100000000000001" customHeight="1" x14ac:dyDescent="0.2">
      <c r="A54" s="77"/>
      <c r="B54" s="78"/>
      <c r="C54" s="79"/>
      <c r="D54" s="73">
        <f t="shared" si="2"/>
        <v>0</v>
      </c>
      <c r="E54" s="130">
        <f t="shared" si="6"/>
        <v>0</v>
      </c>
      <c r="F54" s="78"/>
      <c r="G54" s="79"/>
      <c r="H54" s="130">
        <f t="shared" si="7"/>
        <v>0</v>
      </c>
      <c r="I54" s="80"/>
      <c r="J54" s="256">
        <f t="shared" si="3"/>
        <v>0</v>
      </c>
      <c r="K54" s="257"/>
      <c r="L54" s="257"/>
      <c r="M54" s="257"/>
      <c r="N54" s="257"/>
      <c r="O54" s="257"/>
      <c r="P54" s="257"/>
      <c r="Q54" s="257"/>
      <c r="R54" s="258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5"/>
    </row>
    <row r="55" spans="1:39" ht="20.100000000000001" customHeight="1" x14ac:dyDescent="0.2">
      <c r="A55" s="77"/>
      <c r="B55" s="78"/>
      <c r="C55" s="79"/>
      <c r="D55" s="73">
        <f t="shared" si="2"/>
        <v>0</v>
      </c>
      <c r="E55" s="130">
        <f t="shared" si="6"/>
        <v>0</v>
      </c>
      <c r="F55" s="78"/>
      <c r="G55" s="79"/>
      <c r="H55" s="130">
        <f t="shared" si="7"/>
        <v>0</v>
      </c>
      <c r="I55" s="80"/>
      <c r="J55" s="256">
        <f t="shared" si="3"/>
        <v>0</v>
      </c>
      <c r="K55" s="257"/>
      <c r="L55" s="257"/>
      <c r="M55" s="257"/>
      <c r="N55" s="257"/>
      <c r="O55" s="257"/>
      <c r="P55" s="257"/>
      <c r="Q55" s="257"/>
      <c r="R55" s="258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5"/>
    </row>
    <row r="56" spans="1:39" ht="20.100000000000001" customHeight="1" x14ac:dyDescent="0.2">
      <c r="A56" s="77"/>
      <c r="B56" s="78"/>
      <c r="C56" s="79"/>
      <c r="D56" s="73">
        <f t="shared" si="2"/>
        <v>0</v>
      </c>
      <c r="E56" s="130">
        <f t="shared" si="6"/>
        <v>0</v>
      </c>
      <c r="F56" s="78"/>
      <c r="G56" s="79"/>
      <c r="H56" s="130">
        <f t="shared" si="7"/>
        <v>0</v>
      </c>
      <c r="I56" s="80"/>
      <c r="J56" s="256">
        <f t="shared" si="3"/>
        <v>0</v>
      </c>
      <c r="K56" s="257"/>
      <c r="L56" s="257"/>
      <c r="M56" s="257"/>
      <c r="N56" s="257"/>
      <c r="O56" s="257"/>
      <c r="P56" s="257"/>
      <c r="Q56" s="257"/>
      <c r="R56" s="258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5"/>
    </row>
    <row r="57" spans="1:39" ht="39.75" customHeight="1" thickBot="1" x14ac:dyDescent="0.3">
      <c r="A57" s="86" t="s">
        <v>15</v>
      </c>
      <c r="B57" s="87" t="str">
        <f>IF((SUM(B35:B56))&gt;0,(SUM(B35:B56))," ")</f>
        <v xml:space="preserve"> </v>
      </c>
      <c r="C57" s="87" t="str">
        <f>IF((SUM(C35:C56))&gt;0,(SUM(C35:C56))," ")</f>
        <v xml:space="preserve"> </v>
      </c>
      <c r="E57" s="88"/>
      <c r="F57" s="89"/>
      <c r="G57" s="89"/>
      <c r="H57" s="88"/>
      <c r="I57" s="90" t="s">
        <v>53</v>
      </c>
      <c r="J57" s="298">
        <f>SUM(J35:J56)</f>
        <v>0</v>
      </c>
      <c r="K57" s="298"/>
      <c r="L57" s="298"/>
      <c r="M57" s="298"/>
      <c r="N57" s="298"/>
      <c r="O57" s="298"/>
      <c r="P57" s="298"/>
      <c r="Q57" s="298"/>
      <c r="R57" s="298"/>
      <c r="U57" s="91" t="s">
        <v>36</v>
      </c>
      <c r="V57" s="92"/>
      <c r="Z57" s="299"/>
      <c r="AA57" s="300"/>
      <c r="AB57" s="300"/>
      <c r="AC57" s="300"/>
      <c r="AD57" s="299"/>
      <c r="AE57" s="300"/>
      <c r="AF57" s="300"/>
      <c r="AG57" s="300"/>
      <c r="AH57" s="299"/>
      <c r="AI57" s="300"/>
      <c r="AJ57" s="300"/>
      <c r="AK57" s="300"/>
      <c r="AL57" s="97"/>
      <c r="AM57" s="97"/>
    </row>
    <row r="58" spans="1:39" ht="21" customHeight="1" thickTop="1" x14ac:dyDescent="0.2">
      <c r="A58" s="86"/>
      <c r="B58" s="301">
        <f>SUM(D35:D56)/1000</f>
        <v>0</v>
      </c>
      <c r="C58" s="301"/>
      <c r="D58" s="93"/>
      <c r="E58" s="88"/>
      <c r="F58" s="89"/>
      <c r="G58" s="89"/>
      <c r="H58" s="88"/>
      <c r="I58" s="94" t="s">
        <v>54</v>
      </c>
      <c r="J58" s="302">
        <f>B58*23</f>
        <v>0</v>
      </c>
      <c r="K58" s="302"/>
      <c r="L58" s="302"/>
      <c r="M58" s="302"/>
      <c r="N58" s="302"/>
      <c r="O58" s="302"/>
      <c r="P58" s="302"/>
      <c r="Q58" s="302"/>
      <c r="R58" s="302"/>
      <c r="V58" s="92"/>
      <c r="Z58" s="95" t="s">
        <v>37</v>
      </c>
    </row>
    <row r="59" spans="1:39" ht="13.5" customHeight="1" x14ac:dyDescent="0.2">
      <c r="A59" s="89"/>
      <c r="I59" s="96" t="s">
        <v>38</v>
      </c>
      <c r="J59" s="295"/>
      <c r="K59" s="295"/>
      <c r="L59" s="295"/>
      <c r="M59" s="295"/>
      <c r="N59" s="295"/>
      <c r="O59" s="295"/>
      <c r="P59" s="295"/>
    </row>
  </sheetData>
  <sheetProtection algorithmName="SHA-512" hashValue="lL8un/A2Ff2I4Mhr516yIRjIYMsohPVlWknUEir30NnJlrwdrUuARfuMkZ/WraoBS0MULow/xB3YQmylhxP7ag==" saltValue="LjVfTl4rdQi6+3pM1fWtog==" spinCount="100000" sheet="1" objects="1" scenarios="1"/>
  <protectedRanges>
    <protectedRange sqref="U57:AM58" name="Bereich2"/>
    <protectedRange sqref="A3:AM34" name="Bereich1"/>
  </protectedRanges>
  <mergeCells count="108">
    <mergeCell ref="J59:P59"/>
    <mergeCell ref="V30:AA31"/>
    <mergeCell ref="J57:R57"/>
    <mergeCell ref="Z57:AC57"/>
    <mergeCell ref="AD57:AG57"/>
    <mergeCell ref="AH57:AK57"/>
    <mergeCell ref="B58:C58"/>
    <mergeCell ref="J58:R58"/>
    <mergeCell ref="J56:R56"/>
    <mergeCell ref="S56:AM56"/>
    <mergeCell ref="J53:R53"/>
    <mergeCell ref="S53:AM53"/>
    <mergeCell ref="J54:R54"/>
    <mergeCell ref="S54:AM54"/>
    <mergeCell ref="J55:R55"/>
    <mergeCell ref="S55:AM55"/>
    <mergeCell ref="J52:R52"/>
    <mergeCell ref="S52:AM52"/>
    <mergeCell ref="J45:R45"/>
    <mergeCell ref="S45:AM45"/>
    <mergeCell ref="J48:R48"/>
    <mergeCell ref="S48:AM48"/>
    <mergeCell ref="J49:R49"/>
    <mergeCell ref="S49:AM49"/>
    <mergeCell ref="J50:R50"/>
    <mergeCell ref="S50:AM50"/>
    <mergeCell ref="J46:R46"/>
    <mergeCell ref="S46:AM46"/>
    <mergeCell ref="J51:R51"/>
    <mergeCell ref="S51:AM51"/>
    <mergeCell ref="J47:R47"/>
    <mergeCell ref="S47:AM47"/>
    <mergeCell ref="I28:I34"/>
    <mergeCell ref="J38:R38"/>
    <mergeCell ref="S38:AM38"/>
    <mergeCell ref="J42:R42"/>
    <mergeCell ref="S42:AM42"/>
    <mergeCell ref="J44:R44"/>
    <mergeCell ref="S44:AM44"/>
    <mergeCell ref="AC32:AM32"/>
    <mergeCell ref="J34:R34"/>
    <mergeCell ref="J35:R35"/>
    <mergeCell ref="S35:AM35"/>
    <mergeCell ref="J36:R36"/>
    <mergeCell ref="S36:AM36"/>
    <mergeCell ref="J43:R43"/>
    <mergeCell ref="S43:AM43"/>
    <mergeCell ref="J37:R37"/>
    <mergeCell ref="S37:AM37"/>
    <mergeCell ref="J40:R40"/>
    <mergeCell ref="S40:AM40"/>
    <mergeCell ref="J39:R39"/>
    <mergeCell ref="S39:AM39"/>
    <mergeCell ref="J41:R41"/>
    <mergeCell ref="S41:AM41"/>
    <mergeCell ref="A18:A34"/>
    <mergeCell ref="B18:E20"/>
    <mergeCell ref="F18:H20"/>
    <mergeCell ref="I18:I20"/>
    <mergeCell ref="J18:Z18"/>
    <mergeCell ref="AA18:AM18"/>
    <mergeCell ref="B21:C23"/>
    <mergeCell ref="E21:E34"/>
    <mergeCell ref="F21:G23"/>
    <mergeCell ref="H21:H34"/>
    <mergeCell ref="B30:B34"/>
    <mergeCell ref="C30:C34"/>
    <mergeCell ref="F30:F34"/>
    <mergeCell ref="G30:G34"/>
    <mergeCell ref="J30:U31"/>
    <mergeCell ref="I21:I27"/>
    <mergeCell ref="J23:P23"/>
    <mergeCell ref="AA23:AM23"/>
    <mergeCell ref="B24:C26"/>
    <mergeCell ref="F24:G26"/>
    <mergeCell ref="B27:B29"/>
    <mergeCell ref="C27:C28"/>
    <mergeCell ref="F27:F29"/>
    <mergeCell ref="G27:G29"/>
    <mergeCell ref="Z9:AK12"/>
    <mergeCell ref="J13:L17"/>
    <mergeCell ref="M13:W17"/>
    <mergeCell ref="X13:AM17"/>
    <mergeCell ref="A14:A17"/>
    <mergeCell ref="B14:I17"/>
    <mergeCell ref="A6:A8"/>
    <mergeCell ref="B6:I8"/>
    <mergeCell ref="J8:K8"/>
    <mergeCell ref="X8:Y8"/>
    <mergeCell ref="AL8:AM8"/>
    <mergeCell ref="A9:A13"/>
    <mergeCell ref="B9:I13"/>
    <mergeCell ref="J9:K12"/>
    <mergeCell ref="L9:W12"/>
    <mergeCell ref="X9:Y12"/>
    <mergeCell ref="A1:AM1"/>
    <mergeCell ref="AD3:AF3"/>
    <mergeCell ref="AG3:AM7"/>
    <mergeCell ref="J4:N7"/>
    <mergeCell ref="A3:I5"/>
    <mergeCell ref="J3:N3"/>
    <mergeCell ref="O3:T3"/>
    <mergeCell ref="U3:Z3"/>
    <mergeCell ref="AA3:AC3"/>
    <mergeCell ref="O4:T7"/>
    <mergeCell ref="U4:Z7"/>
    <mergeCell ref="AA4:AC7"/>
    <mergeCell ref="A2:AM2"/>
  </mergeCells>
  <hyperlinks>
    <hyperlink ref="I58" r:id="rId1" xr:uid="{00000000-0004-0000-0100-000000000000}"/>
  </hyperlinks>
  <pageMargins left="0.70866141732283472" right="0.70866141732283472" top="0.78740157480314965" bottom="0.39370078740157483" header="0.31496062992125984" footer="0.31496062992125984"/>
  <pageSetup paperSize="9" scale="63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Emissionsfaktoren!$A$1:$A$19</xm:f>
          </x14:formula1>
          <xm:sqref>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59"/>
  <sheetViews>
    <sheetView zoomScaleNormal="100" workbookViewId="0">
      <selection activeCell="B6" sqref="B6:I8"/>
    </sheetView>
  </sheetViews>
  <sheetFormatPr baseColWidth="10" defaultColWidth="11.42578125" defaultRowHeight="21" customHeight="1" x14ac:dyDescent="0.2"/>
  <cols>
    <col min="1" max="1" width="13.5703125" style="51" customWidth="1"/>
    <col min="2" max="2" width="11.42578125" style="51" customWidth="1"/>
    <col min="3" max="3" width="15.140625" style="51" customWidth="1"/>
    <col min="4" max="4" width="25.85546875" style="51" hidden="1" customWidth="1"/>
    <col min="5" max="5" width="12.85546875" style="52" customWidth="1"/>
    <col min="6" max="7" width="11.42578125" style="51" customWidth="1"/>
    <col min="8" max="8" width="11.42578125" style="52" customWidth="1"/>
    <col min="9" max="9" width="14.42578125" style="52" customWidth="1"/>
    <col min="10" max="10" width="2.42578125" style="52" customWidth="1"/>
    <col min="11" max="27" width="2.42578125" style="51" customWidth="1"/>
    <col min="28" max="28" width="9.42578125" style="51" customWidth="1"/>
    <col min="29" max="37" width="2.42578125" style="51" customWidth="1"/>
    <col min="38" max="38" width="5.42578125" style="51" customWidth="1"/>
    <col min="39" max="39" width="5.5703125" style="51" customWidth="1"/>
    <col min="40" max="16384" width="11.42578125" style="51"/>
  </cols>
  <sheetData>
    <row r="1" spans="1:39" ht="21" customHeight="1" x14ac:dyDescent="0.2">
      <c r="A1" s="149" t="s">
        <v>103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1"/>
    </row>
    <row r="2" spans="1:39" ht="21" customHeight="1" x14ac:dyDescent="0.2">
      <c r="A2" s="182" t="s">
        <v>109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4"/>
    </row>
    <row r="3" spans="1:39" ht="13.5" customHeight="1" x14ac:dyDescent="0.2">
      <c r="A3" s="165" t="s">
        <v>10</v>
      </c>
      <c r="B3" s="165"/>
      <c r="C3" s="165"/>
      <c r="D3" s="165"/>
      <c r="E3" s="165"/>
      <c r="F3" s="165"/>
      <c r="G3" s="165"/>
      <c r="H3" s="165"/>
      <c r="I3" s="166"/>
      <c r="J3" s="152" t="s">
        <v>17</v>
      </c>
      <c r="K3" s="153"/>
      <c r="L3" s="153"/>
      <c r="M3" s="153"/>
      <c r="N3" s="169"/>
      <c r="O3" s="153" t="s">
        <v>105</v>
      </c>
      <c r="P3" s="153"/>
      <c r="Q3" s="153"/>
      <c r="R3" s="153"/>
      <c r="S3" s="153"/>
      <c r="T3" s="153"/>
      <c r="U3" s="152" t="s">
        <v>18</v>
      </c>
      <c r="V3" s="153"/>
      <c r="W3" s="153"/>
      <c r="X3" s="153"/>
      <c r="Y3" s="153"/>
      <c r="Z3" s="169"/>
      <c r="AA3" s="152" t="s">
        <v>19</v>
      </c>
      <c r="AB3" s="153"/>
      <c r="AC3" s="169"/>
      <c r="AD3" s="152" t="s">
        <v>20</v>
      </c>
      <c r="AE3" s="153"/>
      <c r="AF3" s="153"/>
      <c r="AG3" s="154">
        <f>J57</f>
        <v>0</v>
      </c>
      <c r="AH3" s="155"/>
      <c r="AI3" s="155"/>
      <c r="AJ3" s="155"/>
      <c r="AK3" s="155"/>
      <c r="AL3" s="155"/>
      <c r="AM3" s="156"/>
    </row>
    <row r="4" spans="1:39" ht="5.25" customHeight="1" x14ac:dyDescent="0.2">
      <c r="A4" s="167"/>
      <c r="B4" s="167"/>
      <c r="C4" s="167"/>
      <c r="D4" s="167"/>
      <c r="E4" s="167"/>
      <c r="F4" s="167"/>
      <c r="G4" s="167"/>
      <c r="H4" s="167"/>
      <c r="I4" s="168"/>
      <c r="J4" s="159"/>
      <c r="K4" s="160"/>
      <c r="L4" s="160"/>
      <c r="M4" s="160"/>
      <c r="N4" s="161"/>
      <c r="O4" s="170"/>
      <c r="P4" s="170"/>
      <c r="Q4" s="170"/>
      <c r="R4" s="170"/>
      <c r="S4" s="170"/>
      <c r="T4" s="171"/>
      <c r="U4" s="174"/>
      <c r="V4" s="170"/>
      <c r="W4" s="170"/>
      <c r="X4" s="170"/>
      <c r="Y4" s="170"/>
      <c r="Z4" s="171"/>
      <c r="AA4" s="176"/>
      <c r="AB4" s="177"/>
      <c r="AC4" s="178"/>
      <c r="AD4" s="53"/>
      <c r="AE4" s="53"/>
      <c r="AF4" s="131"/>
      <c r="AG4" s="155"/>
      <c r="AH4" s="155"/>
      <c r="AI4" s="155"/>
      <c r="AJ4" s="155"/>
      <c r="AK4" s="155"/>
      <c r="AL4" s="155"/>
      <c r="AM4" s="156"/>
    </row>
    <row r="5" spans="1:39" ht="5.25" customHeight="1" x14ac:dyDescent="0.2">
      <c r="A5" s="167"/>
      <c r="B5" s="167"/>
      <c r="C5" s="167"/>
      <c r="D5" s="167"/>
      <c r="E5" s="167"/>
      <c r="F5" s="167"/>
      <c r="G5" s="167"/>
      <c r="H5" s="167"/>
      <c r="I5" s="168"/>
      <c r="J5" s="159"/>
      <c r="K5" s="160"/>
      <c r="L5" s="160"/>
      <c r="M5" s="160"/>
      <c r="N5" s="161"/>
      <c r="O5" s="170"/>
      <c r="P5" s="170"/>
      <c r="Q5" s="170"/>
      <c r="R5" s="170"/>
      <c r="S5" s="170"/>
      <c r="T5" s="171"/>
      <c r="U5" s="174"/>
      <c r="V5" s="170"/>
      <c r="W5" s="170"/>
      <c r="X5" s="170"/>
      <c r="Y5" s="170"/>
      <c r="Z5" s="171"/>
      <c r="AA5" s="176"/>
      <c r="AB5" s="177"/>
      <c r="AC5" s="178"/>
      <c r="AD5" s="53"/>
      <c r="AE5" s="53"/>
      <c r="AF5" s="131"/>
      <c r="AG5" s="155"/>
      <c r="AH5" s="155"/>
      <c r="AI5" s="155"/>
      <c r="AJ5" s="155"/>
      <c r="AK5" s="155"/>
      <c r="AL5" s="155"/>
      <c r="AM5" s="156"/>
    </row>
    <row r="6" spans="1:39" ht="9" customHeight="1" x14ac:dyDescent="0.2">
      <c r="A6" s="185" t="s">
        <v>12</v>
      </c>
      <c r="B6" s="195"/>
      <c r="C6" s="196"/>
      <c r="D6" s="196"/>
      <c r="E6" s="196"/>
      <c r="F6" s="196"/>
      <c r="G6" s="196"/>
      <c r="H6" s="196"/>
      <c r="I6" s="196"/>
      <c r="J6" s="159"/>
      <c r="K6" s="160"/>
      <c r="L6" s="160"/>
      <c r="M6" s="160"/>
      <c r="N6" s="161"/>
      <c r="O6" s="170"/>
      <c r="P6" s="170"/>
      <c r="Q6" s="170"/>
      <c r="R6" s="170"/>
      <c r="S6" s="170"/>
      <c r="T6" s="171"/>
      <c r="U6" s="174"/>
      <c r="V6" s="170"/>
      <c r="W6" s="170"/>
      <c r="X6" s="170"/>
      <c r="Y6" s="170"/>
      <c r="Z6" s="171"/>
      <c r="AA6" s="176"/>
      <c r="AB6" s="177"/>
      <c r="AC6" s="178"/>
      <c r="AD6" s="53"/>
      <c r="AE6" s="53"/>
      <c r="AF6" s="131"/>
      <c r="AG6" s="155"/>
      <c r="AH6" s="155"/>
      <c r="AI6" s="155"/>
      <c r="AJ6" s="155"/>
      <c r="AK6" s="155"/>
      <c r="AL6" s="155"/>
      <c r="AM6" s="156"/>
    </row>
    <row r="7" spans="1:39" ht="5.25" customHeight="1" thickBot="1" x14ac:dyDescent="0.25">
      <c r="A7" s="185"/>
      <c r="B7" s="197"/>
      <c r="C7" s="198"/>
      <c r="D7" s="198"/>
      <c r="E7" s="198"/>
      <c r="F7" s="198"/>
      <c r="G7" s="198"/>
      <c r="H7" s="198"/>
      <c r="I7" s="198"/>
      <c r="J7" s="162"/>
      <c r="K7" s="163"/>
      <c r="L7" s="163"/>
      <c r="M7" s="163"/>
      <c r="N7" s="164"/>
      <c r="O7" s="172"/>
      <c r="P7" s="172"/>
      <c r="Q7" s="172"/>
      <c r="R7" s="172"/>
      <c r="S7" s="172"/>
      <c r="T7" s="173"/>
      <c r="U7" s="175"/>
      <c r="V7" s="172"/>
      <c r="W7" s="172"/>
      <c r="X7" s="172"/>
      <c r="Y7" s="172"/>
      <c r="Z7" s="173"/>
      <c r="AA7" s="179"/>
      <c r="AB7" s="180"/>
      <c r="AC7" s="181"/>
      <c r="AD7" s="54"/>
      <c r="AE7" s="54"/>
      <c r="AF7" s="132"/>
      <c r="AG7" s="157"/>
      <c r="AH7" s="157"/>
      <c r="AI7" s="157"/>
      <c r="AJ7" s="157"/>
      <c r="AK7" s="157"/>
      <c r="AL7" s="157"/>
      <c r="AM7" s="158"/>
    </row>
    <row r="8" spans="1:39" ht="11.25" customHeight="1" x14ac:dyDescent="0.2">
      <c r="A8" s="185"/>
      <c r="B8" s="199"/>
      <c r="C8" s="200"/>
      <c r="D8" s="200"/>
      <c r="E8" s="200"/>
      <c r="F8" s="200"/>
      <c r="G8" s="200"/>
      <c r="H8" s="200"/>
      <c r="I8" s="201"/>
      <c r="J8" s="202" t="s">
        <v>21</v>
      </c>
      <c r="K8" s="203"/>
      <c r="L8" s="55" t="s">
        <v>22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X8" s="202" t="s">
        <v>23</v>
      </c>
      <c r="Y8" s="204"/>
      <c r="Z8" s="58" t="s">
        <v>24</v>
      </c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7"/>
      <c r="AL8" s="205" t="s">
        <v>25</v>
      </c>
      <c r="AM8" s="206"/>
    </row>
    <row r="9" spans="1:39" ht="5.25" customHeight="1" x14ac:dyDescent="0.2">
      <c r="A9" s="185" t="s">
        <v>11</v>
      </c>
      <c r="B9" s="195"/>
      <c r="C9" s="196"/>
      <c r="D9" s="196"/>
      <c r="E9" s="196"/>
      <c r="F9" s="196"/>
      <c r="G9" s="196"/>
      <c r="H9" s="196"/>
      <c r="I9" s="207"/>
      <c r="J9" s="209"/>
      <c r="K9" s="210"/>
      <c r="L9" s="211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11"/>
      <c r="Y9" s="220"/>
      <c r="Z9" s="229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10"/>
      <c r="AL9" s="59"/>
      <c r="AM9" s="60"/>
    </row>
    <row r="10" spans="1:39" ht="4.5" customHeight="1" x14ac:dyDescent="0.2">
      <c r="A10" s="185"/>
      <c r="B10" s="197"/>
      <c r="C10" s="198"/>
      <c r="D10" s="198"/>
      <c r="E10" s="198"/>
      <c r="F10" s="198"/>
      <c r="G10" s="198"/>
      <c r="H10" s="198"/>
      <c r="I10" s="208"/>
      <c r="J10" s="174"/>
      <c r="K10" s="171"/>
      <c r="L10" s="214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6"/>
      <c r="X10" s="214"/>
      <c r="Y10" s="221"/>
      <c r="Z10" s="231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1"/>
      <c r="AL10" s="59"/>
      <c r="AM10" s="60"/>
    </row>
    <row r="11" spans="1:39" ht="12.75" customHeight="1" x14ac:dyDescent="0.2">
      <c r="A11" s="185"/>
      <c r="B11" s="197"/>
      <c r="C11" s="198"/>
      <c r="D11" s="198"/>
      <c r="E11" s="198"/>
      <c r="F11" s="198"/>
      <c r="G11" s="198"/>
      <c r="H11" s="198"/>
      <c r="I11" s="208"/>
      <c r="J11" s="174"/>
      <c r="K11" s="171"/>
      <c r="L11" s="214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6"/>
      <c r="X11" s="214"/>
      <c r="Y11" s="221"/>
      <c r="Z11" s="231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1"/>
      <c r="AL11" s="59"/>
      <c r="AM11" s="60"/>
    </row>
    <row r="12" spans="1:39" ht="5.25" customHeight="1" thickBot="1" x14ac:dyDescent="0.25">
      <c r="A12" s="185"/>
      <c r="B12" s="197"/>
      <c r="C12" s="198"/>
      <c r="D12" s="198"/>
      <c r="E12" s="198"/>
      <c r="F12" s="198"/>
      <c r="G12" s="198"/>
      <c r="H12" s="198"/>
      <c r="I12" s="208"/>
      <c r="J12" s="175"/>
      <c r="K12" s="173"/>
      <c r="L12" s="217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9"/>
      <c r="X12" s="217"/>
      <c r="Y12" s="222"/>
      <c r="Z12" s="23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3"/>
      <c r="AL12" s="61"/>
      <c r="AM12" s="62"/>
    </row>
    <row r="13" spans="1:39" ht="5.25" customHeight="1" x14ac:dyDescent="0.2">
      <c r="A13" s="185"/>
      <c r="B13" s="199"/>
      <c r="C13" s="200"/>
      <c r="D13" s="200"/>
      <c r="E13" s="200"/>
      <c r="F13" s="200"/>
      <c r="G13" s="200"/>
      <c r="H13" s="200"/>
      <c r="I13" s="201"/>
      <c r="J13" s="233" t="s">
        <v>26</v>
      </c>
      <c r="K13" s="234"/>
      <c r="L13" s="235"/>
      <c r="M13" s="242" t="s">
        <v>108</v>
      </c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8" t="s">
        <v>89</v>
      </c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9"/>
    </row>
    <row r="14" spans="1:39" ht="5.25" customHeight="1" x14ac:dyDescent="0.2">
      <c r="A14" s="185" t="s">
        <v>13</v>
      </c>
      <c r="B14" s="186"/>
      <c r="C14" s="187"/>
      <c r="D14" s="187"/>
      <c r="E14" s="187"/>
      <c r="F14" s="187"/>
      <c r="G14" s="187"/>
      <c r="H14" s="187"/>
      <c r="I14" s="188"/>
      <c r="J14" s="236"/>
      <c r="K14" s="237"/>
      <c r="L14" s="238"/>
      <c r="M14" s="244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1"/>
    </row>
    <row r="15" spans="1:39" ht="5.25" customHeight="1" x14ac:dyDescent="0.2">
      <c r="A15" s="185"/>
      <c r="B15" s="189"/>
      <c r="C15" s="190"/>
      <c r="D15" s="190"/>
      <c r="E15" s="190"/>
      <c r="F15" s="190"/>
      <c r="G15" s="190"/>
      <c r="H15" s="190"/>
      <c r="I15" s="191"/>
      <c r="J15" s="236"/>
      <c r="K15" s="237"/>
      <c r="L15" s="238"/>
      <c r="M15" s="244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1"/>
    </row>
    <row r="16" spans="1:39" ht="11.25" customHeight="1" x14ac:dyDescent="0.2">
      <c r="A16" s="185"/>
      <c r="B16" s="189"/>
      <c r="C16" s="190"/>
      <c r="D16" s="190"/>
      <c r="E16" s="190"/>
      <c r="F16" s="190"/>
      <c r="G16" s="190"/>
      <c r="H16" s="190"/>
      <c r="I16" s="191"/>
      <c r="J16" s="236"/>
      <c r="K16" s="237"/>
      <c r="L16" s="238"/>
      <c r="M16" s="244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1"/>
    </row>
    <row r="17" spans="1:39" ht="5.25" customHeight="1" thickBot="1" x14ac:dyDescent="0.25">
      <c r="A17" s="185"/>
      <c r="B17" s="192"/>
      <c r="C17" s="193"/>
      <c r="D17" s="193"/>
      <c r="E17" s="193"/>
      <c r="F17" s="193"/>
      <c r="G17" s="193"/>
      <c r="H17" s="193"/>
      <c r="I17" s="194"/>
      <c r="J17" s="239"/>
      <c r="K17" s="240"/>
      <c r="L17" s="241"/>
      <c r="M17" s="246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3"/>
    </row>
    <row r="18" spans="1:39" ht="11.25" customHeight="1" x14ac:dyDescent="0.2">
      <c r="A18" s="262" t="s">
        <v>0</v>
      </c>
      <c r="B18" s="265" t="s">
        <v>1</v>
      </c>
      <c r="C18" s="265"/>
      <c r="D18" s="265"/>
      <c r="E18" s="265"/>
      <c r="F18" s="266" t="s">
        <v>2</v>
      </c>
      <c r="G18" s="265"/>
      <c r="H18" s="265"/>
      <c r="I18" s="267" t="s">
        <v>35</v>
      </c>
      <c r="J18" s="202" t="s">
        <v>27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03"/>
      <c r="AA18" s="202" t="s">
        <v>28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03"/>
    </row>
    <row r="19" spans="1:39" ht="7.5" customHeight="1" x14ac:dyDescent="0.2">
      <c r="A19" s="263"/>
      <c r="B19" s="265"/>
      <c r="C19" s="265"/>
      <c r="D19" s="265"/>
      <c r="E19" s="265"/>
      <c r="F19" s="266"/>
      <c r="G19" s="265"/>
      <c r="H19" s="265"/>
      <c r="I19" s="268"/>
      <c r="J19" s="59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60"/>
      <c r="AA19" s="59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60"/>
    </row>
    <row r="20" spans="1:39" ht="7.5" customHeight="1" x14ac:dyDescent="0.2">
      <c r="A20" s="263"/>
      <c r="B20" s="265"/>
      <c r="C20" s="265"/>
      <c r="D20" s="265"/>
      <c r="E20" s="265"/>
      <c r="F20" s="266"/>
      <c r="G20" s="265"/>
      <c r="H20" s="265"/>
      <c r="I20" s="268"/>
      <c r="J20" s="59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60"/>
      <c r="AA20" s="59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0"/>
    </row>
    <row r="21" spans="1:39" ht="7.5" customHeight="1" x14ac:dyDescent="0.2">
      <c r="A21" s="263"/>
      <c r="B21" s="224" t="s">
        <v>16</v>
      </c>
      <c r="C21" s="224"/>
      <c r="D21" s="89"/>
      <c r="E21" s="269" t="s">
        <v>4</v>
      </c>
      <c r="F21" s="225" t="s">
        <v>16</v>
      </c>
      <c r="G21" s="224"/>
      <c r="H21" s="271" t="s">
        <v>4</v>
      </c>
      <c r="I21" s="281" t="s">
        <v>8</v>
      </c>
      <c r="J21" s="59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60"/>
      <c r="AA21" s="59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60"/>
    </row>
    <row r="22" spans="1:39" ht="7.5" customHeight="1" thickBot="1" x14ac:dyDescent="0.25">
      <c r="A22" s="263"/>
      <c r="B22" s="224"/>
      <c r="C22" s="224"/>
      <c r="D22" s="89"/>
      <c r="E22" s="269"/>
      <c r="F22" s="225"/>
      <c r="G22" s="224"/>
      <c r="H22" s="271"/>
      <c r="I22" s="281"/>
      <c r="J22" s="61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2"/>
      <c r="AA22" s="61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2"/>
    </row>
    <row r="23" spans="1:39" ht="11.25" customHeight="1" x14ac:dyDescent="0.2">
      <c r="A23" s="263"/>
      <c r="B23" s="224"/>
      <c r="C23" s="224"/>
      <c r="D23" s="89"/>
      <c r="E23" s="269"/>
      <c r="F23" s="225"/>
      <c r="G23" s="224"/>
      <c r="H23" s="271"/>
      <c r="I23" s="281"/>
      <c r="J23" s="205" t="s">
        <v>29</v>
      </c>
      <c r="K23" s="282"/>
      <c r="L23" s="282"/>
      <c r="M23" s="282"/>
      <c r="N23" s="282"/>
      <c r="O23" s="282"/>
      <c r="P23" s="282"/>
      <c r="Q23" s="64"/>
      <c r="R23" s="64"/>
      <c r="S23" s="65" t="s">
        <v>30</v>
      </c>
      <c r="T23" s="64"/>
      <c r="U23" s="64"/>
      <c r="V23" s="64"/>
      <c r="W23" s="64"/>
      <c r="X23" s="64"/>
      <c r="Y23" s="64"/>
      <c r="Z23" s="66"/>
      <c r="AA23" s="202" t="s">
        <v>31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03"/>
    </row>
    <row r="24" spans="1:39" ht="7.5" customHeight="1" x14ac:dyDescent="0.2">
      <c r="A24" s="263"/>
      <c r="B24" s="224" t="s">
        <v>3</v>
      </c>
      <c r="C24" s="224"/>
      <c r="D24" s="89"/>
      <c r="E24" s="269"/>
      <c r="F24" s="225" t="s">
        <v>3</v>
      </c>
      <c r="G24" s="224"/>
      <c r="H24" s="271"/>
      <c r="I24" s="281"/>
      <c r="J24" s="59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60"/>
      <c r="AA24" s="59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60"/>
    </row>
    <row r="25" spans="1:39" ht="7.5" customHeight="1" x14ac:dyDescent="0.2">
      <c r="A25" s="263"/>
      <c r="B25" s="224"/>
      <c r="C25" s="224"/>
      <c r="D25" s="89"/>
      <c r="E25" s="269"/>
      <c r="F25" s="225"/>
      <c r="G25" s="224"/>
      <c r="H25" s="271"/>
      <c r="I25" s="281"/>
      <c r="J25" s="59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60"/>
      <c r="AA25" s="59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60"/>
    </row>
    <row r="26" spans="1:39" ht="7.5" customHeight="1" x14ac:dyDescent="0.2">
      <c r="A26" s="263"/>
      <c r="B26" s="224"/>
      <c r="C26" s="224"/>
      <c r="D26" s="89"/>
      <c r="E26" s="269"/>
      <c r="F26" s="225"/>
      <c r="G26" s="224"/>
      <c r="H26" s="271"/>
      <c r="I26" s="281"/>
      <c r="J26" s="59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60"/>
      <c r="AA26" s="59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60"/>
    </row>
    <row r="27" spans="1:39" ht="7.5" customHeight="1" thickBot="1" x14ac:dyDescent="0.25">
      <c r="A27" s="263"/>
      <c r="B27" s="226" t="s">
        <v>5</v>
      </c>
      <c r="C27" s="227" t="s">
        <v>6</v>
      </c>
      <c r="D27" s="129"/>
      <c r="E27" s="269"/>
      <c r="F27" s="225" t="s">
        <v>7</v>
      </c>
      <c r="G27" s="224" t="s">
        <v>34</v>
      </c>
      <c r="H27" s="271"/>
      <c r="I27" s="281"/>
      <c r="J27" s="61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2"/>
      <c r="AA27" s="61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2"/>
    </row>
    <row r="28" spans="1:39" ht="11.25" customHeight="1" x14ac:dyDescent="0.2">
      <c r="A28" s="263"/>
      <c r="B28" s="226"/>
      <c r="C28" s="228"/>
      <c r="D28" s="129"/>
      <c r="E28" s="269"/>
      <c r="F28" s="225"/>
      <c r="G28" s="224"/>
      <c r="H28" s="271"/>
      <c r="I28" s="283" t="s">
        <v>9</v>
      </c>
      <c r="J28" s="133" t="s">
        <v>85</v>
      </c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 t="s">
        <v>32</v>
      </c>
      <c r="AD28" s="134"/>
      <c r="AE28" s="134"/>
      <c r="AF28" s="134"/>
      <c r="AG28" s="134"/>
      <c r="AH28" s="134"/>
      <c r="AI28" s="134"/>
      <c r="AJ28" s="134"/>
      <c r="AK28" s="134"/>
      <c r="AL28" s="134"/>
      <c r="AM28" s="135"/>
    </row>
    <row r="29" spans="1:39" ht="24" customHeight="1" x14ac:dyDescent="0.2">
      <c r="A29" s="263"/>
      <c r="B29" s="226"/>
      <c r="C29" s="1" t="s">
        <v>47</v>
      </c>
      <c r="D29" s="67">
        <f>VLOOKUP(C29,Emissionsfaktoren!A3:B19,2,FALSE)</f>
        <v>0.17224999999999999</v>
      </c>
      <c r="E29" s="269"/>
      <c r="F29" s="225"/>
      <c r="G29" s="224"/>
      <c r="H29" s="271"/>
      <c r="I29" s="283"/>
      <c r="J29" s="136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8"/>
    </row>
    <row r="30" spans="1:39" ht="5.25" customHeight="1" x14ac:dyDescent="0.2">
      <c r="A30" s="263"/>
      <c r="B30" s="273">
        <v>0.1</v>
      </c>
      <c r="C30" s="273">
        <v>0.38</v>
      </c>
      <c r="D30" s="127"/>
      <c r="E30" s="269"/>
      <c r="F30" s="275" t="s">
        <v>33</v>
      </c>
      <c r="G30" s="273">
        <v>0.02</v>
      </c>
      <c r="H30" s="271"/>
      <c r="I30" s="283"/>
      <c r="J30" s="277" t="s">
        <v>104</v>
      </c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96"/>
      <c r="W30" s="296"/>
      <c r="X30" s="296"/>
      <c r="Y30" s="296"/>
      <c r="Z30" s="296"/>
      <c r="AA30" s="296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8"/>
    </row>
    <row r="31" spans="1:39" ht="14.25" customHeight="1" x14ac:dyDescent="0.2">
      <c r="A31" s="263"/>
      <c r="B31" s="273"/>
      <c r="C31" s="273"/>
      <c r="D31" s="127"/>
      <c r="E31" s="269"/>
      <c r="F31" s="275"/>
      <c r="G31" s="273"/>
      <c r="H31" s="271"/>
      <c r="I31" s="283"/>
      <c r="J31" s="279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97"/>
      <c r="W31" s="297"/>
      <c r="X31" s="297"/>
      <c r="Y31" s="297"/>
      <c r="Z31" s="297"/>
      <c r="AA31" s="297"/>
      <c r="AB31" s="139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1"/>
    </row>
    <row r="32" spans="1:39" ht="6" customHeight="1" thickBot="1" x14ac:dyDescent="0.25">
      <c r="A32" s="263"/>
      <c r="B32" s="273"/>
      <c r="C32" s="273"/>
      <c r="D32" s="127"/>
      <c r="E32" s="269"/>
      <c r="F32" s="275"/>
      <c r="G32" s="273"/>
      <c r="H32" s="271"/>
      <c r="I32" s="283"/>
      <c r="J32" s="142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6"/>
    </row>
    <row r="33" spans="1:39" ht="7.5" customHeight="1" x14ac:dyDescent="0.2">
      <c r="A33" s="263"/>
      <c r="B33" s="273"/>
      <c r="C33" s="273"/>
      <c r="D33" s="127"/>
      <c r="E33" s="269"/>
      <c r="F33" s="275"/>
      <c r="G33" s="273"/>
      <c r="H33" s="271"/>
      <c r="I33" s="283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1:39" ht="14.25" customHeight="1" x14ac:dyDescent="0.2">
      <c r="A34" s="264"/>
      <c r="B34" s="274"/>
      <c r="C34" s="274"/>
      <c r="D34" s="128"/>
      <c r="E34" s="270"/>
      <c r="F34" s="276"/>
      <c r="G34" s="274"/>
      <c r="H34" s="272"/>
      <c r="I34" s="284"/>
      <c r="J34" s="287" t="s">
        <v>14</v>
      </c>
      <c r="K34" s="288"/>
      <c r="L34" s="288"/>
      <c r="M34" s="288"/>
      <c r="N34" s="288"/>
      <c r="O34" s="288"/>
      <c r="P34" s="288"/>
      <c r="Q34" s="288"/>
      <c r="R34" s="289"/>
      <c r="S34" s="144" t="s">
        <v>106</v>
      </c>
      <c r="T34" s="145"/>
      <c r="U34" s="146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7"/>
    </row>
    <row r="35" spans="1:39" ht="20.100000000000001" customHeight="1" x14ac:dyDescent="0.2">
      <c r="A35" s="70"/>
      <c r="B35" s="71"/>
      <c r="C35" s="72"/>
      <c r="D35" s="73">
        <f>C35*$D$29</f>
        <v>0</v>
      </c>
      <c r="E35" s="74">
        <f t="shared" ref="E35:E56" si="0">IF(B35*B$30+C35*C$30&gt;0,B35*B$30+C35*C$30,0)</f>
        <v>0</v>
      </c>
      <c r="F35" s="75"/>
      <c r="G35" s="72"/>
      <c r="H35" s="130">
        <f t="shared" ref="H35:H56" si="1">IF(F35&gt;0,F35*G35*G$30,0)</f>
        <v>0</v>
      </c>
      <c r="I35" s="76"/>
      <c r="J35" s="290">
        <f>IF(B35+C35+F35+G35+I35&gt;0,(E35+H35+I35),0)</f>
        <v>0</v>
      </c>
      <c r="K35" s="291"/>
      <c r="L35" s="291"/>
      <c r="M35" s="291"/>
      <c r="N35" s="291"/>
      <c r="O35" s="291"/>
      <c r="P35" s="291"/>
      <c r="Q35" s="291"/>
      <c r="R35" s="292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4"/>
    </row>
    <row r="36" spans="1:39" ht="20.100000000000001" customHeight="1" x14ac:dyDescent="0.2">
      <c r="A36" s="77"/>
      <c r="B36" s="78"/>
      <c r="C36" s="79"/>
      <c r="D36" s="73">
        <f t="shared" ref="D36:D56" si="2">C36*$D$29</f>
        <v>0</v>
      </c>
      <c r="E36" s="130">
        <f t="shared" si="0"/>
        <v>0</v>
      </c>
      <c r="F36" s="78"/>
      <c r="G36" s="79"/>
      <c r="H36" s="130">
        <f t="shared" si="1"/>
        <v>0</v>
      </c>
      <c r="I36" s="80"/>
      <c r="J36" s="256">
        <f t="shared" ref="J36:J56" si="3">IF(B36+C36+F36+G36+I36&gt;0,(E36+H36+I36),0)</f>
        <v>0</v>
      </c>
      <c r="K36" s="257"/>
      <c r="L36" s="257"/>
      <c r="M36" s="257"/>
      <c r="N36" s="257"/>
      <c r="O36" s="257"/>
      <c r="P36" s="257"/>
      <c r="Q36" s="257"/>
      <c r="R36" s="258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5"/>
    </row>
    <row r="37" spans="1:39" ht="20.100000000000001" customHeight="1" x14ac:dyDescent="0.2">
      <c r="A37" s="77"/>
      <c r="B37" s="78"/>
      <c r="C37" s="79"/>
      <c r="D37" s="73">
        <f t="shared" si="2"/>
        <v>0</v>
      </c>
      <c r="E37" s="130">
        <f t="shared" si="0"/>
        <v>0</v>
      </c>
      <c r="F37" s="78"/>
      <c r="G37" s="79"/>
      <c r="H37" s="130">
        <f t="shared" si="1"/>
        <v>0</v>
      </c>
      <c r="I37" s="80"/>
      <c r="J37" s="256">
        <f t="shared" si="3"/>
        <v>0</v>
      </c>
      <c r="K37" s="257"/>
      <c r="L37" s="257"/>
      <c r="M37" s="257"/>
      <c r="N37" s="257"/>
      <c r="O37" s="257"/>
      <c r="P37" s="257"/>
      <c r="Q37" s="257"/>
      <c r="R37" s="258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5"/>
    </row>
    <row r="38" spans="1:39" ht="20.100000000000001" customHeight="1" x14ac:dyDescent="0.2">
      <c r="A38" s="77"/>
      <c r="B38" s="78"/>
      <c r="C38" s="79"/>
      <c r="D38" s="73">
        <f t="shared" si="2"/>
        <v>0</v>
      </c>
      <c r="E38" s="130">
        <f t="shared" si="0"/>
        <v>0</v>
      </c>
      <c r="F38" s="78"/>
      <c r="G38" s="79"/>
      <c r="H38" s="130">
        <f t="shared" si="1"/>
        <v>0</v>
      </c>
      <c r="I38" s="80"/>
      <c r="J38" s="256">
        <f t="shared" si="3"/>
        <v>0</v>
      </c>
      <c r="K38" s="257"/>
      <c r="L38" s="257"/>
      <c r="M38" s="257"/>
      <c r="N38" s="257"/>
      <c r="O38" s="257"/>
      <c r="P38" s="257"/>
      <c r="Q38" s="257"/>
      <c r="R38" s="258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5"/>
    </row>
    <row r="39" spans="1:39" ht="20.100000000000001" customHeight="1" x14ac:dyDescent="0.2">
      <c r="A39" s="77"/>
      <c r="B39" s="78"/>
      <c r="C39" s="79"/>
      <c r="D39" s="73">
        <f t="shared" si="2"/>
        <v>0</v>
      </c>
      <c r="E39" s="130">
        <f t="shared" si="0"/>
        <v>0</v>
      </c>
      <c r="F39" s="78"/>
      <c r="G39" s="79"/>
      <c r="H39" s="130">
        <f t="shared" si="1"/>
        <v>0</v>
      </c>
      <c r="I39" s="80"/>
      <c r="J39" s="256">
        <f t="shared" si="3"/>
        <v>0</v>
      </c>
      <c r="K39" s="257"/>
      <c r="L39" s="257"/>
      <c r="M39" s="257"/>
      <c r="N39" s="257"/>
      <c r="O39" s="257"/>
      <c r="P39" s="257"/>
      <c r="Q39" s="257"/>
      <c r="R39" s="258"/>
      <c r="S39" s="260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5"/>
    </row>
    <row r="40" spans="1:39" ht="20.100000000000001" customHeight="1" x14ac:dyDescent="0.2">
      <c r="A40" s="77"/>
      <c r="B40" s="78"/>
      <c r="C40" s="79"/>
      <c r="D40" s="73">
        <f t="shared" si="2"/>
        <v>0</v>
      </c>
      <c r="E40" s="130">
        <f t="shared" si="0"/>
        <v>0</v>
      </c>
      <c r="F40" s="78"/>
      <c r="G40" s="79"/>
      <c r="H40" s="130">
        <f t="shared" si="1"/>
        <v>0</v>
      </c>
      <c r="I40" s="80"/>
      <c r="J40" s="256">
        <f t="shared" si="3"/>
        <v>0</v>
      </c>
      <c r="K40" s="257"/>
      <c r="L40" s="257"/>
      <c r="M40" s="257"/>
      <c r="N40" s="257"/>
      <c r="O40" s="257"/>
      <c r="P40" s="257"/>
      <c r="Q40" s="257"/>
      <c r="R40" s="258"/>
      <c r="S40" s="259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1"/>
    </row>
    <row r="41" spans="1:39" ht="20.100000000000001" customHeight="1" x14ac:dyDescent="0.2">
      <c r="A41" s="77"/>
      <c r="B41" s="78"/>
      <c r="C41" s="79"/>
      <c r="D41" s="73">
        <f t="shared" si="2"/>
        <v>0</v>
      </c>
      <c r="E41" s="130">
        <f t="shared" si="0"/>
        <v>0</v>
      </c>
      <c r="F41" s="78"/>
      <c r="G41" s="79"/>
      <c r="H41" s="130">
        <f t="shared" si="1"/>
        <v>0</v>
      </c>
      <c r="I41" s="80"/>
      <c r="J41" s="256">
        <f t="shared" si="3"/>
        <v>0</v>
      </c>
      <c r="K41" s="257"/>
      <c r="L41" s="257"/>
      <c r="M41" s="257"/>
      <c r="N41" s="257"/>
      <c r="O41" s="257"/>
      <c r="P41" s="257"/>
      <c r="Q41" s="257"/>
      <c r="R41" s="258"/>
      <c r="S41" s="260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5"/>
    </row>
    <row r="42" spans="1:39" ht="20.100000000000001" customHeight="1" x14ac:dyDescent="0.2">
      <c r="A42" s="77"/>
      <c r="B42" s="78"/>
      <c r="C42" s="79"/>
      <c r="D42" s="73">
        <f t="shared" si="2"/>
        <v>0</v>
      </c>
      <c r="E42" s="130">
        <f t="shared" si="0"/>
        <v>0</v>
      </c>
      <c r="F42" s="78"/>
      <c r="G42" s="79"/>
      <c r="H42" s="130">
        <f t="shared" si="1"/>
        <v>0</v>
      </c>
      <c r="I42" s="80"/>
      <c r="J42" s="256">
        <f t="shared" si="3"/>
        <v>0</v>
      </c>
      <c r="K42" s="257"/>
      <c r="L42" s="257"/>
      <c r="M42" s="257"/>
      <c r="N42" s="257"/>
      <c r="O42" s="257"/>
      <c r="P42" s="257"/>
      <c r="Q42" s="257"/>
      <c r="R42" s="258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5"/>
    </row>
    <row r="43" spans="1:39" ht="20.100000000000001" customHeight="1" x14ac:dyDescent="0.2">
      <c r="A43" s="81"/>
      <c r="B43" s="82"/>
      <c r="C43" s="79"/>
      <c r="D43" s="73">
        <f t="shared" si="2"/>
        <v>0</v>
      </c>
      <c r="E43" s="130">
        <f t="shared" si="0"/>
        <v>0</v>
      </c>
      <c r="F43" s="82"/>
      <c r="G43" s="83"/>
      <c r="H43" s="84">
        <f t="shared" si="1"/>
        <v>0</v>
      </c>
      <c r="I43" s="85"/>
      <c r="J43" s="256">
        <f t="shared" si="3"/>
        <v>0</v>
      </c>
      <c r="K43" s="257"/>
      <c r="L43" s="257"/>
      <c r="M43" s="257"/>
      <c r="N43" s="257"/>
      <c r="O43" s="257"/>
      <c r="P43" s="257"/>
      <c r="Q43" s="257"/>
      <c r="R43" s="258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1"/>
    </row>
    <row r="44" spans="1:39" ht="20.100000000000001" customHeight="1" x14ac:dyDescent="0.2">
      <c r="A44" s="77"/>
      <c r="B44" s="78"/>
      <c r="C44" s="79"/>
      <c r="D44" s="73">
        <f t="shared" si="2"/>
        <v>0</v>
      </c>
      <c r="E44" s="130">
        <f t="shared" si="0"/>
        <v>0</v>
      </c>
      <c r="F44" s="78"/>
      <c r="G44" s="79"/>
      <c r="H44" s="130">
        <f t="shared" si="1"/>
        <v>0</v>
      </c>
      <c r="I44" s="80"/>
      <c r="J44" s="256">
        <f t="shared" si="3"/>
        <v>0</v>
      </c>
      <c r="K44" s="257"/>
      <c r="L44" s="257"/>
      <c r="M44" s="257"/>
      <c r="N44" s="257"/>
      <c r="O44" s="257"/>
      <c r="P44" s="257"/>
      <c r="Q44" s="257"/>
      <c r="R44" s="258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5"/>
    </row>
    <row r="45" spans="1:39" ht="20.100000000000001" customHeight="1" x14ac:dyDescent="0.2">
      <c r="A45" s="77"/>
      <c r="B45" s="78"/>
      <c r="C45" s="79"/>
      <c r="D45" s="73">
        <f t="shared" si="2"/>
        <v>0</v>
      </c>
      <c r="E45" s="130">
        <f t="shared" si="0"/>
        <v>0</v>
      </c>
      <c r="F45" s="78"/>
      <c r="G45" s="79"/>
      <c r="H45" s="130">
        <f t="shared" si="1"/>
        <v>0</v>
      </c>
      <c r="I45" s="80"/>
      <c r="J45" s="256">
        <f t="shared" si="3"/>
        <v>0</v>
      </c>
      <c r="K45" s="257"/>
      <c r="L45" s="257"/>
      <c r="M45" s="257"/>
      <c r="N45" s="257"/>
      <c r="O45" s="257"/>
      <c r="P45" s="257"/>
      <c r="Q45" s="257"/>
      <c r="R45" s="258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5"/>
    </row>
    <row r="46" spans="1:39" ht="20.100000000000001" customHeight="1" x14ac:dyDescent="0.2">
      <c r="A46" s="77"/>
      <c r="B46" s="78"/>
      <c r="C46" s="79"/>
      <c r="D46" s="73">
        <f t="shared" si="2"/>
        <v>0</v>
      </c>
      <c r="E46" s="130">
        <f t="shared" si="0"/>
        <v>0</v>
      </c>
      <c r="F46" s="78"/>
      <c r="G46" s="79"/>
      <c r="H46" s="130">
        <f t="shared" si="1"/>
        <v>0</v>
      </c>
      <c r="I46" s="80"/>
      <c r="J46" s="256">
        <f t="shared" si="3"/>
        <v>0</v>
      </c>
      <c r="K46" s="257"/>
      <c r="L46" s="257"/>
      <c r="M46" s="257"/>
      <c r="N46" s="257"/>
      <c r="O46" s="257"/>
      <c r="P46" s="257"/>
      <c r="Q46" s="257"/>
      <c r="R46" s="258"/>
      <c r="S46" s="260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5"/>
    </row>
    <row r="47" spans="1:39" ht="20.100000000000001" customHeight="1" x14ac:dyDescent="0.2">
      <c r="A47" s="77"/>
      <c r="B47" s="78"/>
      <c r="C47" s="79"/>
      <c r="D47" s="73">
        <f t="shared" si="2"/>
        <v>0</v>
      </c>
      <c r="E47" s="130">
        <f t="shared" si="0"/>
        <v>0</v>
      </c>
      <c r="F47" s="78"/>
      <c r="G47" s="79"/>
      <c r="H47" s="130">
        <f t="shared" si="1"/>
        <v>0</v>
      </c>
      <c r="I47" s="80"/>
      <c r="J47" s="256">
        <f t="shared" si="3"/>
        <v>0</v>
      </c>
      <c r="K47" s="257"/>
      <c r="L47" s="257"/>
      <c r="M47" s="257"/>
      <c r="N47" s="257"/>
      <c r="O47" s="257"/>
      <c r="P47" s="257"/>
      <c r="Q47" s="257"/>
      <c r="R47" s="258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5"/>
    </row>
    <row r="48" spans="1:39" ht="20.100000000000001" customHeight="1" x14ac:dyDescent="0.2">
      <c r="A48" s="77"/>
      <c r="B48" s="78"/>
      <c r="C48" s="79"/>
      <c r="D48" s="73">
        <f t="shared" si="2"/>
        <v>0</v>
      </c>
      <c r="E48" s="130">
        <f t="shared" si="0"/>
        <v>0</v>
      </c>
      <c r="F48" s="78"/>
      <c r="G48" s="79"/>
      <c r="H48" s="130">
        <f t="shared" si="1"/>
        <v>0</v>
      </c>
      <c r="I48" s="80"/>
      <c r="J48" s="256">
        <f t="shared" si="3"/>
        <v>0</v>
      </c>
      <c r="K48" s="257"/>
      <c r="L48" s="257"/>
      <c r="M48" s="257"/>
      <c r="N48" s="257"/>
      <c r="O48" s="257"/>
      <c r="P48" s="257"/>
      <c r="Q48" s="257"/>
      <c r="R48" s="258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5"/>
    </row>
    <row r="49" spans="1:39" ht="20.100000000000001" customHeight="1" x14ac:dyDescent="0.2">
      <c r="A49" s="77"/>
      <c r="B49" s="78"/>
      <c r="C49" s="79"/>
      <c r="D49" s="73">
        <f t="shared" si="2"/>
        <v>0</v>
      </c>
      <c r="E49" s="130">
        <f t="shared" si="0"/>
        <v>0</v>
      </c>
      <c r="F49" s="78"/>
      <c r="G49" s="79"/>
      <c r="H49" s="130">
        <f t="shared" si="1"/>
        <v>0</v>
      </c>
      <c r="I49" s="80"/>
      <c r="J49" s="256">
        <f t="shared" si="3"/>
        <v>0</v>
      </c>
      <c r="K49" s="257"/>
      <c r="L49" s="257"/>
      <c r="M49" s="257"/>
      <c r="N49" s="257"/>
      <c r="O49" s="257"/>
      <c r="P49" s="257"/>
      <c r="Q49" s="257"/>
      <c r="R49" s="258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5"/>
    </row>
    <row r="50" spans="1:39" ht="20.100000000000001" customHeight="1" x14ac:dyDescent="0.2">
      <c r="A50" s="77"/>
      <c r="B50" s="78"/>
      <c r="C50" s="79"/>
      <c r="D50" s="73">
        <f t="shared" si="2"/>
        <v>0</v>
      </c>
      <c r="E50" s="130">
        <f t="shared" si="0"/>
        <v>0</v>
      </c>
      <c r="F50" s="78"/>
      <c r="G50" s="79"/>
      <c r="H50" s="130">
        <f t="shared" si="1"/>
        <v>0</v>
      </c>
      <c r="I50" s="80"/>
      <c r="J50" s="256">
        <f t="shared" si="3"/>
        <v>0</v>
      </c>
      <c r="K50" s="257"/>
      <c r="L50" s="257"/>
      <c r="M50" s="257"/>
      <c r="N50" s="257"/>
      <c r="O50" s="257"/>
      <c r="P50" s="257"/>
      <c r="Q50" s="257"/>
      <c r="R50" s="258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5"/>
    </row>
    <row r="51" spans="1:39" ht="20.100000000000001" customHeight="1" x14ac:dyDescent="0.2">
      <c r="A51" s="77"/>
      <c r="B51" s="78"/>
      <c r="C51" s="79"/>
      <c r="D51" s="73">
        <f t="shared" si="2"/>
        <v>0</v>
      </c>
      <c r="E51" s="130">
        <f t="shared" si="0"/>
        <v>0</v>
      </c>
      <c r="F51" s="78"/>
      <c r="G51" s="79"/>
      <c r="H51" s="130">
        <f t="shared" si="1"/>
        <v>0</v>
      </c>
      <c r="I51" s="80"/>
      <c r="J51" s="256">
        <f t="shared" si="3"/>
        <v>0</v>
      </c>
      <c r="K51" s="257"/>
      <c r="L51" s="257"/>
      <c r="M51" s="257"/>
      <c r="N51" s="257"/>
      <c r="O51" s="257"/>
      <c r="P51" s="257"/>
      <c r="Q51" s="257"/>
      <c r="R51" s="258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5"/>
    </row>
    <row r="52" spans="1:39" ht="20.100000000000001" customHeight="1" x14ac:dyDescent="0.2">
      <c r="A52" s="77"/>
      <c r="B52" s="78"/>
      <c r="C52" s="79"/>
      <c r="D52" s="73">
        <f t="shared" si="2"/>
        <v>0</v>
      </c>
      <c r="E52" s="130">
        <f t="shared" si="0"/>
        <v>0</v>
      </c>
      <c r="F52" s="78"/>
      <c r="G52" s="79"/>
      <c r="H52" s="130">
        <f t="shared" si="1"/>
        <v>0</v>
      </c>
      <c r="I52" s="80"/>
      <c r="J52" s="256">
        <f t="shared" si="3"/>
        <v>0</v>
      </c>
      <c r="K52" s="257"/>
      <c r="L52" s="257"/>
      <c r="M52" s="257"/>
      <c r="N52" s="257"/>
      <c r="O52" s="257"/>
      <c r="P52" s="257"/>
      <c r="Q52" s="257"/>
      <c r="R52" s="258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5"/>
    </row>
    <row r="53" spans="1:39" ht="20.100000000000001" customHeight="1" x14ac:dyDescent="0.2">
      <c r="A53" s="77"/>
      <c r="B53" s="78"/>
      <c r="C53" s="79"/>
      <c r="D53" s="73">
        <f t="shared" si="2"/>
        <v>0</v>
      </c>
      <c r="E53" s="130">
        <f t="shared" si="0"/>
        <v>0</v>
      </c>
      <c r="F53" s="78"/>
      <c r="G53" s="79"/>
      <c r="H53" s="130">
        <f t="shared" si="1"/>
        <v>0</v>
      </c>
      <c r="I53" s="80"/>
      <c r="J53" s="256">
        <f t="shared" si="3"/>
        <v>0</v>
      </c>
      <c r="K53" s="257"/>
      <c r="L53" s="257"/>
      <c r="M53" s="257"/>
      <c r="N53" s="257"/>
      <c r="O53" s="257"/>
      <c r="P53" s="257"/>
      <c r="Q53" s="257"/>
      <c r="R53" s="258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5"/>
    </row>
    <row r="54" spans="1:39" ht="20.100000000000001" customHeight="1" x14ac:dyDescent="0.2">
      <c r="A54" s="77"/>
      <c r="B54" s="78"/>
      <c r="C54" s="79"/>
      <c r="D54" s="73">
        <f t="shared" si="2"/>
        <v>0</v>
      </c>
      <c r="E54" s="130">
        <f t="shared" si="0"/>
        <v>0</v>
      </c>
      <c r="F54" s="78"/>
      <c r="G54" s="79"/>
      <c r="H54" s="130">
        <f t="shared" si="1"/>
        <v>0</v>
      </c>
      <c r="I54" s="80"/>
      <c r="J54" s="256">
        <f t="shared" si="3"/>
        <v>0</v>
      </c>
      <c r="K54" s="257"/>
      <c r="L54" s="257"/>
      <c r="M54" s="257"/>
      <c r="N54" s="257"/>
      <c r="O54" s="257"/>
      <c r="P54" s="257"/>
      <c r="Q54" s="257"/>
      <c r="R54" s="258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5"/>
    </row>
    <row r="55" spans="1:39" ht="20.100000000000001" customHeight="1" x14ac:dyDescent="0.2">
      <c r="A55" s="77"/>
      <c r="B55" s="78"/>
      <c r="C55" s="79"/>
      <c r="D55" s="73">
        <f t="shared" si="2"/>
        <v>0</v>
      </c>
      <c r="E55" s="130">
        <f t="shared" si="0"/>
        <v>0</v>
      </c>
      <c r="F55" s="78"/>
      <c r="G55" s="79"/>
      <c r="H55" s="130">
        <f t="shared" si="1"/>
        <v>0</v>
      </c>
      <c r="I55" s="80"/>
      <c r="J55" s="256">
        <f t="shared" si="3"/>
        <v>0</v>
      </c>
      <c r="K55" s="257"/>
      <c r="L55" s="257"/>
      <c r="M55" s="257"/>
      <c r="N55" s="257"/>
      <c r="O55" s="257"/>
      <c r="P55" s="257"/>
      <c r="Q55" s="257"/>
      <c r="R55" s="258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5"/>
    </row>
    <row r="56" spans="1:39" ht="20.100000000000001" customHeight="1" x14ac:dyDescent="0.2">
      <c r="A56" s="77"/>
      <c r="B56" s="78"/>
      <c r="C56" s="79"/>
      <c r="D56" s="73">
        <f t="shared" si="2"/>
        <v>0</v>
      </c>
      <c r="E56" s="130">
        <f t="shared" si="0"/>
        <v>0</v>
      </c>
      <c r="F56" s="78"/>
      <c r="G56" s="79"/>
      <c r="H56" s="130">
        <f t="shared" si="1"/>
        <v>0</v>
      </c>
      <c r="I56" s="80"/>
      <c r="J56" s="256">
        <f t="shared" si="3"/>
        <v>0</v>
      </c>
      <c r="K56" s="257"/>
      <c r="L56" s="257"/>
      <c r="M56" s="257"/>
      <c r="N56" s="257"/>
      <c r="O56" s="257"/>
      <c r="P56" s="257"/>
      <c r="Q56" s="257"/>
      <c r="R56" s="258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5"/>
    </row>
    <row r="57" spans="1:39" ht="39.75" customHeight="1" thickBot="1" x14ac:dyDescent="0.3">
      <c r="A57" s="86" t="s">
        <v>15</v>
      </c>
      <c r="B57" s="87" t="str">
        <f>IF((SUM(B35:B56))&gt;0,(SUM(B35:B56))," ")</f>
        <v xml:space="preserve"> </v>
      </c>
      <c r="C57" s="87" t="str">
        <f>IF((SUM(C35:C56))&gt;0,(SUM(C35:C56))," ")</f>
        <v xml:space="preserve"> </v>
      </c>
      <c r="E57" s="88"/>
      <c r="F57" s="89"/>
      <c r="G57" s="89"/>
      <c r="H57" s="88"/>
      <c r="I57" s="90" t="s">
        <v>53</v>
      </c>
      <c r="J57" s="298">
        <f>SUM(J35:J56)</f>
        <v>0</v>
      </c>
      <c r="K57" s="298"/>
      <c r="L57" s="298"/>
      <c r="M57" s="298"/>
      <c r="N57" s="298"/>
      <c r="O57" s="298"/>
      <c r="P57" s="298"/>
      <c r="Q57" s="298"/>
      <c r="R57" s="298"/>
      <c r="U57" s="91" t="s">
        <v>36</v>
      </c>
      <c r="V57" s="92"/>
      <c r="Z57" s="299"/>
      <c r="AA57" s="300"/>
      <c r="AB57" s="300"/>
      <c r="AC57" s="300"/>
      <c r="AD57" s="299"/>
      <c r="AE57" s="300"/>
      <c r="AF57" s="300"/>
      <c r="AG57" s="300"/>
      <c r="AH57" s="299"/>
      <c r="AI57" s="300"/>
      <c r="AJ57" s="300"/>
      <c r="AK57" s="300"/>
      <c r="AL57" s="97"/>
      <c r="AM57" s="97"/>
    </row>
    <row r="58" spans="1:39" ht="21" customHeight="1" thickTop="1" x14ac:dyDescent="0.2">
      <c r="A58" s="86"/>
      <c r="B58" s="301">
        <f>SUM(D35:D56)/1000</f>
        <v>0</v>
      </c>
      <c r="C58" s="301"/>
      <c r="D58" s="93"/>
      <c r="E58" s="88"/>
      <c r="F58" s="89"/>
      <c r="G58" s="89"/>
      <c r="H58" s="88"/>
      <c r="I58" s="94" t="s">
        <v>54</v>
      </c>
      <c r="J58" s="302">
        <f>B58*23</f>
        <v>0</v>
      </c>
      <c r="K58" s="302"/>
      <c r="L58" s="302"/>
      <c r="M58" s="302"/>
      <c r="N58" s="302"/>
      <c r="O58" s="302"/>
      <c r="P58" s="302"/>
      <c r="Q58" s="302"/>
      <c r="R58" s="302"/>
      <c r="V58" s="92"/>
      <c r="Z58" s="95" t="s">
        <v>37</v>
      </c>
    </row>
    <row r="59" spans="1:39" ht="13.5" customHeight="1" x14ac:dyDescent="0.2">
      <c r="A59" s="89"/>
      <c r="I59" s="96" t="s">
        <v>38</v>
      </c>
      <c r="J59" s="295"/>
      <c r="K59" s="295"/>
      <c r="L59" s="295"/>
      <c r="M59" s="295"/>
      <c r="N59" s="295"/>
      <c r="O59" s="295"/>
      <c r="P59" s="295"/>
    </row>
  </sheetData>
  <sheetProtection algorithmName="SHA-512" hashValue="6Wm/2Rv7AZGH5liUsoBu07U5pYHAhzYtVnw+WsFD4Pg//9s9ylw5HIJuqd/c6PivGU5RopEaYsQ5qds5tbmX/g==" saltValue="+Uf7sS5oD96A4dxRYn8ffA==" spinCount="100000" sheet="1" objects="1" scenarios="1"/>
  <protectedRanges>
    <protectedRange sqref="U57:AM58" name="Bereich2"/>
    <protectedRange sqref="A3:AM34" name="Bereich1"/>
  </protectedRanges>
  <mergeCells count="108">
    <mergeCell ref="B58:C58"/>
    <mergeCell ref="J58:R58"/>
    <mergeCell ref="J59:P59"/>
    <mergeCell ref="A18:A34"/>
    <mergeCell ref="B18:E20"/>
    <mergeCell ref="F18:H20"/>
    <mergeCell ref="I18:I20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F24:G26"/>
    <mergeCell ref="B27:B29"/>
    <mergeCell ref="C27:C28"/>
    <mergeCell ref="F27:F29"/>
    <mergeCell ref="G27:G29"/>
    <mergeCell ref="I28:I34"/>
    <mergeCell ref="B30:B34"/>
    <mergeCell ref="C30:C34"/>
    <mergeCell ref="F30:F34"/>
    <mergeCell ref="G30:G34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O4:T7"/>
    <mergeCell ref="U4:Z7"/>
    <mergeCell ref="AA4:AC7"/>
    <mergeCell ref="A6:A8"/>
    <mergeCell ref="B6:I8"/>
    <mergeCell ref="J8:K8"/>
    <mergeCell ref="X8:Y8"/>
    <mergeCell ref="AL8:AM8"/>
    <mergeCell ref="J47:R47"/>
    <mergeCell ref="S47:AM47"/>
    <mergeCell ref="J56:R56"/>
    <mergeCell ref="J51:R51"/>
    <mergeCell ref="S51:AM51"/>
    <mergeCell ref="J50:R50"/>
    <mergeCell ref="S50:AM50"/>
    <mergeCell ref="S56:AM56"/>
    <mergeCell ref="Z57:AC57"/>
    <mergeCell ref="AD57:AG57"/>
    <mergeCell ref="AH57:AK57"/>
    <mergeCell ref="J57:R57"/>
    <mergeCell ref="J53:R53"/>
    <mergeCell ref="S53:AM53"/>
    <mergeCell ref="J54:R54"/>
    <mergeCell ref="S54:AM54"/>
    <mergeCell ref="J55:R55"/>
    <mergeCell ref="S55:AM55"/>
    <mergeCell ref="J52:R52"/>
    <mergeCell ref="S52:AM52"/>
    <mergeCell ref="S42:AM42"/>
    <mergeCell ref="J43:R43"/>
    <mergeCell ref="S43:AM43"/>
    <mergeCell ref="J44:R44"/>
    <mergeCell ref="S44:AM44"/>
    <mergeCell ref="J45:R45"/>
    <mergeCell ref="S45:AM45"/>
    <mergeCell ref="J46:R46"/>
    <mergeCell ref="S46:AM46"/>
    <mergeCell ref="A1:AM1"/>
    <mergeCell ref="J48:R48"/>
    <mergeCell ref="S48:AM48"/>
    <mergeCell ref="J49:R49"/>
    <mergeCell ref="S49:AM49"/>
    <mergeCell ref="J36:R36"/>
    <mergeCell ref="S36:AM36"/>
    <mergeCell ref="J34:R34"/>
    <mergeCell ref="J35:R35"/>
    <mergeCell ref="S35:AM35"/>
    <mergeCell ref="J37:R37"/>
    <mergeCell ref="S37:AM37"/>
    <mergeCell ref="J30:U31"/>
    <mergeCell ref="V30:AA31"/>
    <mergeCell ref="AC32:AM32"/>
    <mergeCell ref="J38:R38"/>
    <mergeCell ref="S38:AM38"/>
    <mergeCell ref="J39:R39"/>
    <mergeCell ref="S39:AM39"/>
    <mergeCell ref="J40:R40"/>
    <mergeCell ref="S40:AM40"/>
    <mergeCell ref="J41:R41"/>
    <mergeCell ref="S41:AM41"/>
    <mergeCell ref="J42:R42"/>
  </mergeCells>
  <hyperlinks>
    <hyperlink ref="I58" r:id="rId1" xr:uid="{2528CC5B-FA13-4AAF-825D-5207600B8743}"/>
  </hyperlinks>
  <pageMargins left="0.70866141732283472" right="0.70866141732283472" top="0.78740157480314965" bottom="0.59055118110236227" header="0.31496062992125984" footer="0.31496062992125984"/>
  <pageSetup paperSize="9" scale="65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23CB5-C68E-4616-A059-8A3B602D4B14}">
          <x14:formula1>
            <xm:f>Emissionsfaktoren!$A$1:$A$19</xm:f>
          </x14:formula1>
          <xm:sqref>C29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59"/>
  <sheetViews>
    <sheetView zoomScaleNormal="100" workbookViewId="0">
      <selection activeCell="J18" sqref="J18:Z18"/>
    </sheetView>
  </sheetViews>
  <sheetFormatPr baseColWidth="10" defaultColWidth="11.42578125" defaultRowHeight="21" customHeight="1" x14ac:dyDescent="0.2"/>
  <cols>
    <col min="1" max="1" width="13.5703125" style="51" customWidth="1"/>
    <col min="2" max="2" width="11.42578125" style="51" customWidth="1"/>
    <col min="3" max="3" width="15.140625" style="51" customWidth="1"/>
    <col min="4" max="4" width="25.85546875" style="51" hidden="1" customWidth="1"/>
    <col min="5" max="5" width="12.85546875" style="52" customWidth="1"/>
    <col min="6" max="7" width="11.42578125" style="51" customWidth="1"/>
    <col min="8" max="8" width="11.42578125" style="52" customWidth="1"/>
    <col min="9" max="9" width="14.42578125" style="52" customWidth="1"/>
    <col min="10" max="10" width="2.42578125" style="52" customWidth="1"/>
    <col min="11" max="27" width="2.42578125" style="51" customWidth="1"/>
    <col min="28" max="28" width="9.42578125" style="51" customWidth="1"/>
    <col min="29" max="37" width="2.42578125" style="51" customWidth="1"/>
    <col min="38" max="38" width="5.42578125" style="51" customWidth="1"/>
    <col min="39" max="39" width="5.5703125" style="51" customWidth="1"/>
    <col min="40" max="16384" width="11.42578125" style="51"/>
  </cols>
  <sheetData>
    <row r="1" spans="1:39" ht="21" customHeight="1" x14ac:dyDescent="0.2">
      <c r="A1" s="149" t="s">
        <v>103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1"/>
    </row>
    <row r="2" spans="1:39" ht="21" customHeight="1" x14ac:dyDescent="0.2">
      <c r="A2" s="182" t="s">
        <v>109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4"/>
    </row>
    <row r="3" spans="1:39" ht="13.5" customHeight="1" x14ac:dyDescent="0.2">
      <c r="A3" s="165" t="s">
        <v>10</v>
      </c>
      <c r="B3" s="165"/>
      <c r="C3" s="165"/>
      <c r="D3" s="165"/>
      <c r="E3" s="165"/>
      <c r="F3" s="165"/>
      <c r="G3" s="165"/>
      <c r="H3" s="165"/>
      <c r="I3" s="166"/>
      <c r="J3" s="152" t="s">
        <v>17</v>
      </c>
      <c r="K3" s="153"/>
      <c r="L3" s="153"/>
      <c r="M3" s="153"/>
      <c r="N3" s="169"/>
      <c r="O3" s="153" t="s">
        <v>105</v>
      </c>
      <c r="P3" s="153"/>
      <c r="Q3" s="153"/>
      <c r="R3" s="153"/>
      <c r="S3" s="153"/>
      <c r="T3" s="153"/>
      <c r="U3" s="152" t="s">
        <v>18</v>
      </c>
      <c r="V3" s="153"/>
      <c r="W3" s="153"/>
      <c r="X3" s="153"/>
      <c r="Y3" s="153"/>
      <c r="Z3" s="169"/>
      <c r="AA3" s="152" t="s">
        <v>19</v>
      </c>
      <c r="AB3" s="153"/>
      <c r="AC3" s="169"/>
      <c r="AD3" s="152" t="s">
        <v>20</v>
      </c>
      <c r="AE3" s="153"/>
      <c r="AF3" s="153"/>
      <c r="AG3" s="154">
        <f>J57</f>
        <v>0</v>
      </c>
      <c r="AH3" s="155"/>
      <c r="AI3" s="155"/>
      <c r="AJ3" s="155"/>
      <c r="AK3" s="155"/>
      <c r="AL3" s="155"/>
      <c r="AM3" s="156"/>
    </row>
    <row r="4" spans="1:39" ht="5.25" customHeight="1" x14ac:dyDescent="0.2">
      <c r="A4" s="167"/>
      <c r="B4" s="167"/>
      <c r="C4" s="167"/>
      <c r="D4" s="167"/>
      <c r="E4" s="167"/>
      <c r="F4" s="167"/>
      <c r="G4" s="167"/>
      <c r="H4" s="167"/>
      <c r="I4" s="168"/>
      <c r="J4" s="159"/>
      <c r="K4" s="160"/>
      <c r="L4" s="160"/>
      <c r="M4" s="160"/>
      <c r="N4" s="161"/>
      <c r="O4" s="170"/>
      <c r="P4" s="170"/>
      <c r="Q4" s="170"/>
      <c r="R4" s="170"/>
      <c r="S4" s="170"/>
      <c r="T4" s="171"/>
      <c r="U4" s="174"/>
      <c r="V4" s="170"/>
      <c r="W4" s="170"/>
      <c r="X4" s="170"/>
      <c r="Y4" s="170"/>
      <c r="Z4" s="171"/>
      <c r="AA4" s="176"/>
      <c r="AB4" s="177"/>
      <c r="AC4" s="178"/>
      <c r="AD4" s="53"/>
      <c r="AE4" s="53"/>
      <c r="AF4" s="131"/>
      <c r="AG4" s="155"/>
      <c r="AH4" s="155"/>
      <c r="AI4" s="155"/>
      <c r="AJ4" s="155"/>
      <c r="AK4" s="155"/>
      <c r="AL4" s="155"/>
      <c r="AM4" s="156"/>
    </row>
    <row r="5" spans="1:39" ht="5.25" customHeight="1" x14ac:dyDescent="0.2">
      <c r="A5" s="167"/>
      <c r="B5" s="167"/>
      <c r="C5" s="167"/>
      <c r="D5" s="167"/>
      <c r="E5" s="167"/>
      <c r="F5" s="167"/>
      <c r="G5" s="167"/>
      <c r="H5" s="167"/>
      <c r="I5" s="168"/>
      <c r="J5" s="159"/>
      <c r="K5" s="160"/>
      <c r="L5" s="160"/>
      <c r="M5" s="160"/>
      <c r="N5" s="161"/>
      <c r="O5" s="170"/>
      <c r="P5" s="170"/>
      <c r="Q5" s="170"/>
      <c r="R5" s="170"/>
      <c r="S5" s="170"/>
      <c r="T5" s="171"/>
      <c r="U5" s="174"/>
      <c r="V5" s="170"/>
      <c r="W5" s="170"/>
      <c r="X5" s="170"/>
      <c r="Y5" s="170"/>
      <c r="Z5" s="171"/>
      <c r="AA5" s="176"/>
      <c r="AB5" s="177"/>
      <c r="AC5" s="178"/>
      <c r="AD5" s="53"/>
      <c r="AE5" s="53"/>
      <c r="AF5" s="131"/>
      <c r="AG5" s="155"/>
      <c r="AH5" s="155"/>
      <c r="AI5" s="155"/>
      <c r="AJ5" s="155"/>
      <c r="AK5" s="155"/>
      <c r="AL5" s="155"/>
      <c r="AM5" s="156"/>
    </row>
    <row r="6" spans="1:39" ht="9" customHeight="1" x14ac:dyDescent="0.2">
      <c r="A6" s="185" t="s">
        <v>12</v>
      </c>
      <c r="B6" s="195"/>
      <c r="C6" s="196"/>
      <c r="D6" s="196"/>
      <c r="E6" s="196"/>
      <c r="F6" s="196"/>
      <c r="G6" s="196"/>
      <c r="H6" s="196"/>
      <c r="I6" s="196"/>
      <c r="J6" s="159"/>
      <c r="K6" s="160"/>
      <c r="L6" s="160"/>
      <c r="M6" s="160"/>
      <c r="N6" s="161"/>
      <c r="O6" s="170"/>
      <c r="P6" s="170"/>
      <c r="Q6" s="170"/>
      <c r="R6" s="170"/>
      <c r="S6" s="170"/>
      <c r="T6" s="171"/>
      <c r="U6" s="174"/>
      <c r="V6" s="170"/>
      <c r="W6" s="170"/>
      <c r="X6" s="170"/>
      <c r="Y6" s="170"/>
      <c r="Z6" s="171"/>
      <c r="AA6" s="176"/>
      <c r="AB6" s="177"/>
      <c r="AC6" s="178"/>
      <c r="AD6" s="53"/>
      <c r="AE6" s="53"/>
      <c r="AF6" s="131"/>
      <c r="AG6" s="155"/>
      <c r="AH6" s="155"/>
      <c r="AI6" s="155"/>
      <c r="AJ6" s="155"/>
      <c r="AK6" s="155"/>
      <c r="AL6" s="155"/>
      <c r="AM6" s="156"/>
    </row>
    <row r="7" spans="1:39" ht="5.25" customHeight="1" thickBot="1" x14ac:dyDescent="0.25">
      <c r="A7" s="185"/>
      <c r="B7" s="197"/>
      <c r="C7" s="198"/>
      <c r="D7" s="198"/>
      <c r="E7" s="198"/>
      <c r="F7" s="198"/>
      <c r="G7" s="198"/>
      <c r="H7" s="198"/>
      <c r="I7" s="198"/>
      <c r="J7" s="162"/>
      <c r="K7" s="163"/>
      <c r="L7" s="163"/>
      <c r="M7" s="163"/>
      <c r="N7" s="164"/>
      <c r="O7" s="172"/>
      <c r="P7" s="172"/>
      <c r="Q7" s="172"/>
      <c r="R7" s="172"/>
      <c r="S7" s="172"/>
      <c r="T7" s="173"/>
      <c r="U7" s="175"/>
      <c r="V7" s="172"/>
      <c r="W7" s="172"/>
      <c r="X7" s="172"/>
      <c r="Y7" s="172"/>
      <c r="Z7" s="173"/>
      <c r="AA7" s="179"/>
      <c r="AB7" s="180"/>
      <c r="AC7" s="181"/>
      <c r="AD7" s="54"/>
      <c r="AE7" s="54"/>
      <c r="AF7" s="132"/>
      <c r="AG7" s="157"/>
      <c r="AH7" s="157"/>
      <c r="AI7" s="157"/>
      <c r="AJ7" s="157"/>
      <c r="AK7" s="157"/>
      <c r="AL7" s="157"/>
      <c r="AM7" s="158"/>
    </row>
    <row r="8" spans="1:39" ht="11.25" customHeight="1" x14ac:dyDescent="0.2">
      <c r="A8" s="185"/>
      <c r="B8" s="199"/>
      <c r="C8" s="200"/>
      <c r="D8" s="200"/>
      <c r="E8" s="200"/>
      <c r="F8" s="200"/>
      <c r="G8" s="200"/>
      <c r="H8" s="200"/>
      <c r="I8" s="201"/>
      <c r="J8" s="202" t="s">
        <v>21</v>
      </c>
      <c r="K8" s="203"/>
      <c r="L8" s="55" t="s">
        <v>22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X8" s="202" t="s">
        <v>23</v>
      </c>
      <c r="Y8" s="204"/>
      <c r="Z8" s="58" t="s">
        <v>24</v>
      </c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7"/>
      <c r="AL8" s="205" t="s">
        <v>25</v>
      </c>
      <c r="AM8" s="206"/>
    </row>
    <row r="9" spans="1:39" ht="5.25" customHeight="1" x14ac:dyDescent="0.2">
      <c r="A9" s="185" t="s">
        <v>11</v>
      </c>
      <c r="B9" s="195"/>
      <c r="C9" s="196"/>
      <c r="D9" s="196"/>
      <c r="E9" s="196"/>
      <c r="F9" s="196"/>
      <c r="G9" s="196"/>
      <c r="H9" s="196"/>
      <c r="I9" s="207"/>
      <c r="J9" s="209"/>
      <c r="K9" s="210"/>
      <c r="L9" s="211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11"/>
      <c r="Y9" s="220"/>
      <c r="Z9" s="229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10"/>
      <c r="AL9" s="59"/>
      <c r="AM9" s="60"/>
    </row>
    <row r="10" spans="1:39" ht="4.5" customHeight="1" x14ac:dyDescent="0.2">
      <c r="A10" s="185"/>
      <c r="B10" s="197"/>
      <c r="C10" s="198"/>
      <c r="D10" s="198"/>
      <c r="E10" s="198"/>
      <c r="F10" s="198"/>
      <c r="G10" s="198"/>
      <c r="H10" s="198"/>
      <c r="I10" s="208"/>
      <c r="J10" s="174"/>
      <c r="K10" s="171"/>
      <c r="L10" s="214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6"/>
      <c r="X10" s="214"/>
      <c r="Y10" s="221"/>
      <c r="Z10" s="231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1"/>
      <c r="AL10" s="59"/>
      <c r="AM10" s="60"/>
    </row>
    <row r="11" spans="1:39" ht="12.75" customHeight="1" x14ac:dyDescent="0.2">
      <c r="A11" s="185"/>
      <c r="B11" s="197"/>
      <c r="C11" s="198"/>
      <c r="D11" s="198"/>
      <c r="E11" s="198"/>
      <c r="F11" s="198"/>
      <c r="G11" s="198"/>
      <c r="H11" s="198"/>
      <c r="I11" s="208"/>
      <c r="J11" s="174"/>
      <c r="K11" s="171"/>
      <c r="L11" s="214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6"/>
      <c r="X11" s="214"/>
      <c r="Y11" s="221"/>
      <c r="Z11" s="231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1"/>
      <c r="AL11" s="59"/>
      <c r="AM11" s="60"/>
    </row>
    <row r="12" spans="1:39" ht="5.25" customHeight="1" thickBot="1" x14ac:dyDescent="0.25">
      <c r="A12" s="185"/>
      <c r="B12" s="197"/>
      <c r="C12" s="198"/>
      <c r="D12" s="198"/>
      <c r="E12" s="198"/>
      <c r="F12" s="198"/>
      <c r="G12" s="198"/>
      <c r="H12" s="198"/>
      <c r="I12" s="208"/>
      <c r="J12" s="175"/>
      <c r="K12" s="173"/>
      <c r="L12" s="217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9"/>
      <c r="X12" s="217"/>
      <c r="Y12" s="222"/>
      <c r="Z12" s="23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3"/>
      <c r="AL12" s="61"/>
      <c r="AM12" s="62"/>
    </row>
    <row r="13" spans="1:39" ht="5.25" customHeight="1" x14ac:dyDescent="0.2">
      <c r="A13" s="185"/>
      <c r="B13" s="199"/>
      <c r="C13" s="200"/>
      <c r="D13" s="200"/>
      <c r="E13" s="200"/>
      <c r="F13" s="200"/>
      <c r="G13" s="200"/>
      <c r="H13" s="200"/>
      <c r="I13" s="201"/>
      <c r="J13" s="233" t="s">
        <v>26</v>
      </c>
      <c r="K13" s="234"/>
      <c r="L13" s="235"/>
      <c r="M13" s="242" t="s">
        <v>108</v>
      </c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8" t="s">
        <v>90</v>
      </c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9"/>
    </row>
    <row r="14" spans="1:39" ht="5.25" customHeight="1" x14ac:dyDescent="0.2">
      <c r="A14" s="185" t="s">
        <v>13</v>
      </c>
      <c r="B14" s="186"/>
      <c r="C14" s="187"/>
      <c r="D14" s="187"/>
      <c r="E14" s="187"/>
      <c r="F14" s="187"/>
      <c r="G14" s="187"/>
      <c r="H14" s="187"/>
      <c r="I14" s="188"/>
      <c r="J14" s="236"/>
      <c r="K14" s="237"/>
      <c r="L14" s="238"/>
      <c r="M14" s="244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1"/>
    </row>
    <row r="15" spans="1:39" ht="5.25" customHeight="1" x14ac:dyDescent="0.2">
      <c r="A15" s="185"/>
      <c r="B15" s="189"/>
      <c r="C15" s="190"/>
      <c r="D15" s="190"/>
      <c r="E15" s="190"/>
      <c r="F15" s="190"/>
      <c r="G15" s="190"/>
      <c r="H15" s="190"/>
      <c r="I15" s="191"/>
      <c r="J15" s="236"/>
      <c r="K15" s="237"/>
      <c r="L15" s="238"/>
      <c r="M15" s="244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1"/>
    </row>
    <row r="16" spans="1:39" ht="11.25" customHeight="1" x14ac:dyDescent="0.2">
      <c r="A16" s="185"/>
      <c r="B16" s="189"/>
      <c r="C16" s="190"/>
      <c r="D16" s="190"/>
      <c r="E16" s="190"/>
      <c r="F16" s="190"/>
      <c r="G16" s="190"/>
      <c r="H16" s="190"/>
      <c r="I16" s="191"/>
      <c r="J16" s="236"/>
      <c r="K16" s="237"/>
      <c r="L16" s="238"/>
      <c r="M16" s="244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1"/>
    </row>
    <row r="17" spans="1:39" ht="5.25" customHeight="1" thickBot="1" x14ac:dyDescent="0.25">
      <c r="A17" s="185"/>
      <c r="B17" s="192"/>
      <c r="C17" s="193"/>
      <c r="D17" s="193"/>
      <c r="E17" s="193"/>
      <c r="F17" s="193"/>
      <c r="G17" s="193"/>
      <c r="H17" s="193"/>
      <c r="I17" s="194"/>
      <c r="J17" s="239"/>
      <c r="K17" s="240"/>
      <c r="L17" s="241"/>
      <c r="M17" s="246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3"/>
    </row>
    <row r="18" spans="1:39" ht="11.25" customHeight="1" x14ac:dyDescent="0.2">
      <c r="A18" s="262" t="s">
        <v>0</v>
      </c>
      <c r="B18" s="265" t="s">
        <v>1</v>
      </c>
      <c r="C18" s="265"/>
      <c r="D18" s="265"/>
      <c r="E18" s="265"/>
      <c r="F18" s="266" t="s">
        <v>2</v>
      </c>
      <c r="G18" s="265"/>
      <c r="H18" s="265"/>
      <c r="I18" s="267" t="s">
        <v>35</v>
      </c>
      <c r="J18" s="202" t="s">
        <v>27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03"/>
      <c r="AA18" s="202" t="s">
        <v>28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03"/>
    </row>
    <row r="19" spans="1:39" ht="7.5" customHeight="1" x14ac:dyDescent="0.2">
      <c r="A19" s="263"/>
      <c r="B19" s="265"/>
      <c r="C19" s="265"/>
      <c r="D19" s="265"/>
      <c r="E19" s="265"/>
      <c r="F19" s="266"/>
      <c r="G19" s="265"/>
      <c r="H19" s="265"/>
      <c r="I19" s="268"/>
      <c r="J19" s="59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60"/>
      <c r="AA19" s="59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60"/>
    </row>
    <row r="20" spans="1:39" ht="7.5" customHeight="1" x14ac:dyDescent="0.2">
      <c r="A20" s="263"/>
      <c r="B20" s="265"/>
      <c r="C20" s="265"/>
      <c r="D20" s="265"/>
      <c r="E20" s="265"/>
      <c r="F20" s="266"/>
      <c r="G20" s="265"/>
      <c r="H20" s="265"/>
      <c r="I20" s="268"/>
      <c r="J20" s="59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60"/>
      <c r="AA20" s="59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0"/>
    </row>
    <row r="21" spans="1:39" ht="7.5" customHeight="1" x14ac:dyDescent="0.2">
      <c r="A21" s="263"/>
      <c r="B21" s="224" t="s">
        <v>16</v>
      </c>
      <c r="C21" s="224"/>
      <c r="D21" s="89"/>
      <c r="E21" s="269" t="s">
        <v>4</v>
      </c>
      <c r="F21" s="225" t="s">
        <v>16</v>
      </c>
      <c r="G21" s="224"/>
      <c r="H21" s="271" t="s">
        <v>4</v>
      </c>
      <c r="I21" s="281" t="s">
        <v>8</v>
      </c>
      <c r="J21" s="59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60"/>
      <c r="AA21" s="59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60"/>
    </row>
    <row r="22" spans="1:39" ht="7.5" customHeight="1" thickBot="1" x14ac:dyDescent="0.25">
      <c r="A22" s="263"/>
      <c r="B22" s="224"/>
      <c r="C22" s="224"/>
      <c r="D22" s="89"/>
      <c r="E22" s="269"/>
      <c r="F22" s="225"/>
      <c r="G22" s="224"/>
      <c r="H22" s="271"/>
      <c r="I22" s="281"/>
      <c r="J22" s="61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2"/>
      <c r="AA22" s="61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2"/>
    </row>
    <row r="23" spans="1:39" ht="11.25" customHeight="1" x14ac:dyDescent="0.2">
      <c r="A23" s="263"/>
      <c r="B23" s="224"/>
      <c r="C23" s="224"/>
      <c r="D23" s="89"/>
      <c r="E23" s="269"/>
      <c r="F23" s="225"/>
      <c r="G23" s="224"/>
      <c r="H23" s="271"/>
      <c r="I23" s="281"/>
      <c r="J23" s="205" t="s">
        <v>29</v>
      </c>
      <c r="K23" s="282"/>
      <c r="L23" s="282"/>
      <c r="M23" s="282"/>
      <c r="N23" s="282"/>
      <c r="O23" s="282"/>
      <c r="P23" s="282"/>
      <c r="Q23" s="64"/>
      <c r="R23" s="64"/>
      <c r="S23" s="65" t="s">
        <v>30</v>
      </c>
      <c r="T23" s="64"/>
      <c r="U23" s="64"/>
      <c r="V23" s="64"/>
      <c r="W23" s="64"/>
      <c r="X23" s="64"/>
      <c r="Y23" s="64"/>
      <c r="Z23" s="66"/>
      <c r="AA23" s="202" t="s">
        <v>31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03"/>
    </row>
    <row r="24" spans="1:39" ht="7.5" customHeight="1" x14ac:dyDescent="0.2">
      <c r="A24" s="263"/>
      <c r="B24" s="224" t="s">
        <v>3</v>
      </c>
      <c r="C24" s="224"/>
      <c r="D24" s="89"/>
      <c r="E24" s="269"/>
      <c r="F24" s="225" t="s">
        <v>3</v>
      </c>
      <c r="G24" s="224"/>
      <c r="H24" s="271"/>
      <c r="I24" s="281"/>
      <c r="J24" s="59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60"/>
      <c r="AA24" s="59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60"/>
    </row>
    <row r="25" spans="1:39" ht="7.5" customHeight="1" x14ac:dyDescent="0.2">
      <c r="A25" s="263"/>
      <c r="B25" s="224"/>
      <c r="C25" s="224"/>
      <c r="D25" s="89"/>
      <c r="E25" s="269"/>
      <c r="F25" s="225"/>
      <c r="G25" s="224"/>
      <c r="H25" s="271"/>
      <c r="I25" s="281"/>
      <c r="J25" s="59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60"/>
      <c r="AA25" s="59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60"/>
    </row>
    <row r="26" spans="1:39" ht="7.5" customHeight="1" x14ac:dyDescent="0.2">
      <c r="A26" s="263"/>
      <c r="B26" s="224"/>
      <c r="C26" s="224"/>
      <c r="D26" s="89"/>
      <c r="E26" s="269"/>
      <c r="F26" s="225"/>
      <c r="G26" s="224"/>
      <c r="H26" s="271"/>
      <c r="I26" s="281"/>
      <c r="J26" s="59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60"/>
      <c r="AA26" s="59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60"/>
    </row>
    <row r="27" spans="1:39" ht="7.5" customHeight="1" thickBot="1" x14ac:dyDescent="0.25">
      <c r="A27" s="263"/>
      <c r="B27" s="226" t="s">
        <v>5</v>
      </c>
      <c r="C27" s="227" t="s">
        <v>6</v>
      </c>
      <c r="D27" s="129"/>
      <c r="E27" s="269"/>
      <c r="F27" s="225" t="s">
        <v>7</v>
      </c>
      <c r="G27" s="224" t="s">
        <v>34</v>
      </c>
      <c r="H27" s="271"/>
      <c r="I27" s="281"/>
      <c r="J27" s="61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2"/>
      <c r="AA27" s="61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2"/>
    </row>
    <row r="28" spans="1:39" ht="11.25" customHeight="1" x14ac:dyDescent="0.2">
      <c r="A28" s="263"/>
      <c r="B28" s="226"/>
      <c r="C28" s="228"/>
      <c r="D28" s="129"/>
      <c r="E28" s="269"/>
      <c r="F28" s="225"/>
      <c r="G28" s="224"/>
      <c r="H28" s="271"/>
      <c r="I28" s="283" t="s">
        <v>9</v>
      </c>
      <c r="J28" s="133" t="s">
        <v>85</v>
      </c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 t="s">
        <v>32</v>
      </c>
      <c r="AD28" s="134"/>
      <c r="AE28" s="134"/>
      <c r="AF28" s="134"/>
      <c r="AG28" s="134"/>
      <c r="AH28" s="134"/>
      <c r="AI28" s="134"/>
      <c r="AJ28" s="134"/>
      <c r="AK28" s="134"/>
      <c r="AL28" s="134"/>
      <c r="AM28" s="135"/>
    </row>
    <row r="29" spans="1:39" ht="24" customHeight="1" x14ac:dyDescent="0.2">
      <c r="A29" s="263"/>
      <c r="B29" s="226"/>
      <c r="C29" s="1" t="s">
        <v>47</v>
      </c>
      <c r="D29" s="67">
        <f>VLOOKUP(C29,Emissionsfaktoren!A3:B19,2,FALSE)</f>
        <v>0.17224999999999999</v>
      </c>
      <c r="E29" s="269"/>
      <c r="F29" s="225"/>
      <c r="G29" s="224"/>
      <c r="H29" s="271"/>
      <c r="I29" s="283"/>
      <c r="J29" s="136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8"/>
    </row>
    <row r="30" spans="1:39" ht="5.25" customHeight="1" x14ac:dyDescent="0.2">
      <c r="A30" s="263"/>
      <c r="B30" s="273">
        <v>0.1</v>
      </c>
      <c r="C30" s="273">
        <v>0.38</v>
      </c>
      <c r="D30" s="127"/>
      <c r="E30" s="269"/>
      <c r="F30" s="275" t="s">
        <v>33</v>
      </c>
      <c r="G30" s="273">
        <v>0.02</v>
      </c>
      <c r="H30" s="271"/>
      <c r="I30" s="283"/>
      <c r="J30" s="277" t="s">
        <v>104</v>
      </c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96"/>
      <c r="W30" s="296"/>
      <c r="X30" s="296"/>
      <c r="Y30" s="296"/>
      <c r="Z30" s="296"/>
      <c r="AA30" s="296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8"/>
    </row>
    <row r="31" spans="1:39" ht="14.25" customHeight="1" x14ac:dyDescent="0.2">
      <c r="A31" s="263"/>
      <c r="B31" s="273"/>
      <c r="C31" s="273"/>
      <c r="D31" s="127"/>
      <c r="E31" s="269"/>
      <c r="F31" s="275"/>
      <c r="G31" s="273"/>
      <c r="H31" s="271"/>
      <c r="I31" s="283"/>
      <c r="J31" s="279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97"/>
      <c r="W31" s="297"/>
      <c r="X31" s="297"/>
      <c r="Y31" s="297"/>
      <c r="Z31" s="297"/>
      <c r="AA31" s="297"/>
      <c r="AB31" s="139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1"/>
    </row>
    <row r="32" spans="1:39" ht="6" customHeight="1" thickBot="1" x14ac:dyDescent="0.25">
      <c r="A32" s="263"/>
      <c r="B32" s="273"/>
      <c r="C32" s="273"/>
      <c r="D32" s="127"/>
      <c r="E32" s="269"/>
      <c r="F32" s="275"/>
      <c r="G32" s="273"/>
      <c r="H32" s="271"/>
      <c r="I32" s="283"/>
      <c r="J32" s="142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6"/>
    </row>
    <row r="33" spans="1:39" ht="7.5" customHeight="1" x14ac:dyDescent="0.2">
      <c r="A33" s="263"/>
      <c r="B33" s="273"/>
      <c r="C33" s="273"/>
      <c r="D33" s="127"/>
      <c r="E33" s="269"/>
      <c r="F33" s="275"/>
      <c r="G33" s="273"/>
      <c r="H33" s="271"/>
      <c r="I33" s="283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1:39" ht="14.25" customHeight="1" x14ac:dyDescent="0.2">
      <c r="A34" s="264"/>
      <c r="B34" s="274"/>
      <c r="C34" s="274"/>
      <c r="D34" s="128"/>
      <c r="E34" s="270"/>
      <c r="F34" s="276"/>
      <c r="G34" s="274"/>
      <c r="H34" s="272"/>
      <c r="I34" s="284"/>
      <c r="J34" s="287" t="s">
        <v>14</v>
      </c>
      <c r="K34" s="288"/>
      <c r="L34" s="288"/>
      <c r="M34" s="288"/>
      <c r="N34" s="288"/>
      <c r="O34" s="288"/>
      <c r="P34" s="288"/>
      <c r="Q34" s="288"/>
      <c r="R34" s="289"/>
      <c r="S34" s="144" t="s">
        <v>106</v>
      </c>
      <c r="T34" s="145"/>
      <c r="U34" s="146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7"/>
    </row>
    <row r="35" spans="1:39" ht="20.100000000000001" customHeight="1" x14ac:dyDescent="0.2">
      <c r="A35" s="70"/>
      <c r="B35" s="71"/>
      <c r="C35" s="72"/>
      <c r="D35" s="73">
        <f>C35*$D$29</f>
        <v>0</v>
      </c>
      <c r="E35" s="74">
        <f t="shared" ref="E35:E56" si="0">IF(B35*B$30+C35*C$30&gt;0,B35*B$30+C35*C$30,0)</f>
        <v>0</v>
      </c>
      <c r="F35" s="75"/>
      <c r="G35" s="72"/>
      <c r="H35" s="130">
        <f t="shared" ref="H35:H56" si="1">IF(F35&gt;0,F35*G35*G$30,0)</f>
        <v>0</v>
      </c>
      <c r="I35" s="76"/>
      <c r="J35" s="290">
        <f>IF(B35+C35+F35+G35+I35&gt;0,(E35+H35+I35),0)</f>
        <v>0</v>
      </c>
      <c r="K35" s="291"/>
      <c r="L35" s="291"/>
      <c r="M35" s="291"/>
      <c r="N35" s="291"/>
      <c r="O35" s="291"/>
      <c r="P35" s="291"/>
      <c r="Q35" s="291"/>
      <c r="R35" s="292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4"/>
    </row>
    <row r="36" spans="1:39" ht="20.100000000000001" customHeight="1" x14ac:dyDescent="0.2">
      <c r="A36" s="77"/>
      <c r="B36" s="78"/>
      <c r="C36" s="79"/>
      <c r="D36" s="73">
        <f t="shared" ref="D36:D56" si="2">C36*$D$29</f>
        <v>0</v>
      </c>
      <c r="E36" s="130">
        <f t="shared" si="0"/>
        <v>0</v>
      </c>
      <c r="F36" s="78"/>
      <c r="G36" s="79"/>
      <c r="H36" s="130">
        <f t="shared" si="1"/>
        <v>0</v>
      </c>
      <c r="I36" s="80"/>
      <c r="J36" s="256">
        <f t="shared" ref="J36:J56" si="3">IF(B36+C36+F36+G36+I36&gt;0,(E36+H36+I36),0)</f>
        <v>0</v>
      </c>
      <c r="K36" s="257"/>
      <c r="L36" s="257"/>
      <c r="M36" s="257"/>
      <c r="N36" s="257"/>
      <c r="O36" s="257"/>
      <c r="P36" s="257"/>
      <c r="Q36" s="257"/>
      <c r="R36" s="258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5"/>
    </row>
    <row r="37" spans="1:39" ht="20.100000000000001" customHeight="1" x14ac:dyDescent="0.2">
      <c r="A37" s="77"/>
      <c r="B37" s="78"/>
      <c r="C37" s="79"/>
      <c r="D37" s="73">
        <f t="shared" si="2"/>
        <v>0</v>
      </c>
      <c r="E37" s="130">
        <f t="shared" si="0"/>
        <v>0</v>
      </c>
      <c r="F37" s="78"/>
      <c r="G37" s="79"/>
      <c r="H37" s="130">
        <f t="shared" si="1"/>
        <v>0</v>
      </c>
      <c r="I37" s="80"/>
      <c r="J37" s="256">
        <f t="shared" si="3"/>
        <v>0</v>
      </c>
      <c r="K37" s="257"/>
      <c r="L37" s="257"/>
      <c r="M37" s="257"/>
      <c r="N37" s="257"/>
      <c r="O37" s="257"/>
      <c r="P37" s="257"/>
      <c r="Q37" s="257"/>
      <c r="R37" s="258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5"/>
    </row>
    <row r="38" spans="1:39" ht="20.100000000000001" customHeight="1" x14ac:dyDescent="0.2">
      <c r="A38" s="77"/>
      <c r="B38" s="78"/>
      <c r="C38" s="79"/>
      <c r="D38" s="73">
        <f t="shared" si="2"/>
        <v>0</v>
      </c>
      <c r="E38" s="130">
        <f t="shared" si="0"/>
        <v>0</v>
      </c>
      <c r="F38" s="78"/>
      <c r="G38" s="79"/>
      <c r="H38" s="130">
        <f t="shared" si="1"/>
        <v>0</v>
      </c>
      <c r="I38" s="80"/>
      <c r="J38" s="256">
        <f t="shared" si="3"/>
        <v>0</v>
      </c>
      <c r="K38" s="257"/>
      <c r="L38" s="257"/>
      <c r="M38" s="257"/>
      <c r="N38" s="257"/>
      <c r="O38" s="257"/>
      <c r="P38" s="257"/>
      <c r="Q38" s="257"/>
      <c r="R38" s="258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5"/>
    </row>
    <row r="39" spans="1:39" ht="20.100000000000001" customHeight="1" x14ac:dyDescent="0.2">
      <c r="A39" s="77"/>
      <c r="B39" s="78"/>
      <c r="C39" s="79"/>
      <c r="D39" s="73">
        <f t="shared" si="2"/>
        <v>0</v>
      </c>
      <c r="E39" s="130">
        <f t="shared" si="0"/>
        <v>0</v>
      </c>
      <c r="F39" s="78"/>
      <c r="G39" s="79"/>
      <c r="H39" s="130">
        <f t="shared" si="1"/>
        <v>0</v>
      </c>
      <c r="I39" s="80"/>
      <c r="J39" s="256">
        <f t="shared" si="3"/>
        <v>0</v>
      </c>
      <c r="K39" s="257"/>
      <c r="L39" s="257"/>
      <c r="M39" s="257"/>
      <c r="N39" s="257"/>
      <c r="O39" s="257"/>
      <c r="P39" s="257"/>
      <c r="Q39" s="257"/>
      <c r="R39" s="258"/>
      <c r="S39" s="260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5"/>
    </row>
    <row r="40" spans="1:39" ht="20.100000000000001" customHeight="1" x14ac:dyDescent="0.2">
      <c r="A40" s="77"/>
      <c r="B40" s="78"/>
      <c r="C40" s="79"/>
      <c r="D40" s="73">
        <f t="shared" si="2"/>
        <v>0</v>
      </c>
      <c r="E40" s="130">
        <f t="shared" si="0"/>
        <v>0</v>
      </c>
      <c r="F40" s="78"/>
      <c r="G40" s="79"/>
      <c r="H40" s="130">
        <f t="shared" si="1"/>
        <v>0</v>
      </c>
      <c r="I40" s="80"/>
      <c r="J40" s="256">
        <f t="shared" si="3"/>
        <v>0</v>
      </c>
      <c r="K40" s="257"/>
      <c r="L40" s="257"/>
      <c r="M40" s="257"/>
      <c r="N40" s="257"/>
      <c r="O40" s="257"/>
      <c r="P40" s="257"/>
      <c r="Q40" s="257"/>
      <c r="R40" s="258"/>
      <c r="S40" s="259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1"/>
    </row>
    <row r="41" spans="1:39" ht="20.100000000000001" customHeight="1" x14ac:dyDescent="0.2">
      <c r="A41" s="77"/>
      <c r="B41" s="78"/>
      <c r="C41" s="79"/>
      <c r="D41" s="73">
        <f t="shared" si="2"/>
        <v>0</v>
      </c>
      <c r="E41" s="130">
        <f t="shared" si="0"/>
        <v>0</v>
      </c>
      <c r="F41" s="78"/>
      <c r="G41" s="79"/>
      <c r="H41" s="130">
        <f t="shared" si="1"/>
        <v>0</v>
      </c>
      <c r="I41" s="80"/>
      <c r="J41" s="256">
        <f t="shared" si="3"/>
        <v>0</v>
      </c>
      <c r="K41" s="257"/>
      <c r="L41" s="257"/>
      <c r="M41" s="257"/>
      <c r="N41" s="257"/>
      <c r="O41" s="257"/>
      <c r="P41" s="257"/>
      <c r="Q41" s="257"/>
      <c r="R41" s="258"/>
      <c r="S41" s="260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5"/>
    </row>
    <row r="42" spans="1:39" ht="20.100000000000001" customHeight="1" x14ac:dyDescent="0.2">
      <c r="A42" s="77"/>
      <c r="B42" s="78"/>
      <c r="C42" s="79"/>
      <c r="D42" s="73">
        <f t="shared" si="2"/>
        <v>0</v>
      </c>
      <c r="E42" s="130">
        <f t="shared" si="0"/>
        <v>0</v>
      </c>
      <c r="F42" s="78"/>
      <c r="G42" s="79"/>
      <c r="H42" s="130">
        <f t="shared" si="1"/>
        <v>0</v>
      </c>
      <c r="I42" s="80"/>
      <c r="J42" s="256">
        <f t="shared" si="3"/>
        <v>0</v>
      </c>
      <c r="K42" s="257"/>
      <c r="L42" s="257"/>
      <c r="M42" s="257"/>
      <c r="N42" s="257"/>
      <c r="O42" s="257"/>
      <c r="P42" s="257"/>
      <c r="Q42" s="257"/>
      <c r="R42" s="258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5"/>
    </row>
    <row r="43" spans="1:39" ht="20.100000000000001" customHeight="1" x14ac:dyDescent="0.2">
      <c r="A43" s="81"/>
      <c r="B43" s="82"/>
      <c r="C43" s="79"/>
      <c r="D43" s="73">
        <f t="shared" si="2"/>
        <v>0</v>
      </c>
      <c r="E43" s="130">
        <f t="shared" si="0"/>
        <v>0</v>
      </c>
      <c r="F43" s="82"/>
      <c r="G43" s="83"/>
      <c r="H43" s="84">
        <f t="shared" si="1"/>
        <v>0</v>
      </c>
      <c r="I43" s="85"/>
      <c r="J43" s="256">
        <f t="shared" si="3"/>
        <v>0</v>
      </c>
      <c r="K43" s="257"/>
      <c r="L43" s="257"/>
      <c r="M43" s="257"/>
      <c r="N43" s="257"/>
      <c r="O43" s="257"/>
      <c r="P43" s="257"/>
      <c r="Q43" s="257"/>
      <c r="R43" s="258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1"/>
    </row>
    <row r="44" spans="1:39" ht="20.100000000000001" customHeight="1" x14ac:dyDescent="0.2">
      <c r="A44" s="77"/>
      <c r="B44" s="78"/>
      <c r="C44" s="79"/>
      <c r="D44" s="73">
        <f t="shared" si="2"/>
        <v>0</v>
      </c>
      <c r="E44" s="130">
        <f t="shared" si="0"/>
        <v>0</v>
      </c>
      <c r="F44" s="78"/>
      <c r="G44" s="79"/>
      <c r="H44" s="130">
        <f t="shared" si="1"/>
        <v>0</v>
      </c>
      <c r="I44" s="80"/>
      <c r="J44" s="256">
        <f t="shared" si="3"/>
        <v>0</v>
      </c>
      <c r="K44" s="257"/>
      <c r="L44" s="257"/>
      <c r="M44" s="257"/>
      <c r="N44" s="257"/>
      <c r="O44" s="257"/>
      <c r="P44" s="257"/>
      <c r="Q44" s="257"/>
      <c r="R44" s="258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5"/>
    </row>
    <row r="45" spans="1:39" ht="20.100000000000001" customHeight="1" x14ac:dyDescent="0.2">
      <c r="A45" s="77"/>
      <c r="B45" s="78"/>
      <c r="C45" s="79"/>
      <c r="D45" s="73">
        <f t="shared" si="2"/>
        <v>0</v>
      </c>
      <c r="E45" s="130">
        <f t="shared" si="0"/>
        <v>0</v>
      </c>
      <c r="F45" s="78"/>
      <c r="G45" s="79"/>
      <c r="H45" s="130">
        <f t="shared" si="1"/>
        <v>0</v>
      </c>
      <c r="I45" s="80"/>
      <c r="J45" s="256">
        <f t="shared" si="3"/>
        <v>0</v>
      </c>
      <c r="K45" s="257"/>
      <c r="L45" s="257"/>
      <c r="M45" s="257"/>
      <c r="N45" s="257"/>
      <c r="O45" s="257"/>
      <c r="P45" s="257"/>
      <c r="Q45" s="257"/>
      <c r="R45" s="258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5"/>
    </row>
    <row r="46" spans="1:39" ht="20.100000000000001" customHeight="1" x14ac:dyDescent="0.2">
      <c r="A46" s="77"/>
      <c r="B46" s="78"/>
      <c r="C46" s="79"/>
      <c r="D46" s="73">
        <f t="shared" si="2"/>
        <v>0</v>
      </c>
      <c r="E46" s="130">
        <f t="shared" si="0"/>
        <v>0</v>
      </c>
      <c r="F46" s="78"/>
      <c r="G46" s="79"/>
      <c r="H46" s="130">
        <f t="shared" si="1"/>
        <v>0</v>
      </c>
      <c r="I46" s="80"/>
      <c r="J46" s="256">
        <f t="shared" si="3"/>
        <v>0</v>
      </c>
      <c r="K46" s="257"/>
      <c r="L46" s="257"/>
      <c r="M46" s="257"/>
      <c r="N46" s="257"/>
      <c r="O46" s="257"/>
      <c r="P46" s="257"/>
      <c r="Q46" s="257"/>
      <c r="R46" s="258"/>
      <c r="S46" s="260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5"/>
    </row>
    <row r="47" spans="1:39" ht="20.100000000000001" customHeight="1" x14ac:dyDescent="0.2">
      <c r="A47" s="77"/>
      <c r="B47" s="78"/>
      <c r="C47" s="79"/>
      <c r="D47" s="73">
        <f t="shared" si="2"/>
        <v>0</v>
      </c>
      <c r="E47" s="130">
        <f t="shared" si="0"/>
        <v>0</v>
      </c>
      <c r="F47" s="78"/>
      <c r="G47" s="79"/>
      <c r="H47" s="130">
        <f t="shared" si="1"/>
        <v>0</v>
      </c>
      <c r="I47" s="80"/>
      <c r="J47" s="256">
        <f t="shared" si="3"/>
        <v>0</v>
      </c>
      <c r="K47" s="257"/>
      <c r="L47" s="257"/>
      <c r="M47" s="257"/>
      <c r="N47" s="257"/>
      <c r="O47" s="257"/>
      <c r="P47" s="257"/>
      <c r="Q47" s="257"/>
      <c r="R47" s="258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5"/>
    </row>
    <row r="48" spans="1:39" ht="20.100000000000001" customHeight="1" x14ac:dyDescent="0.2">
      <c r="A48" s="77"/>
      <c r="B48" s="78"/>
      <c r="C48" s="79"/>
      <c r="D48" s="73">
        <f t="shared" si="2"/>
        <v>0</v>
      </c>
      <c r="E48" s="130">
        <f t="shared" si="0"/>
        <v>0</v>
      </c>
      <c r="F48" s="78"/>
      <c r="G48" s="79"/>
      <c r="H48" s="130">
        <f t="shared" si="1"/>
        <v>0</v>
      </c>
      <c r="I48" s="80"/>
      <c r="J48" s="256">
        <f t="shared" si="3"/>
        <v>0</v>
      </c>
      <c r="K48" s="257"/>
      <c r="L48" s="257"/>
      <c r="M48" s="257"/>
      <c r="N48" s="257"/>
      <c r="O48" s="257"/>
      <c r="P48" s="257"/>
      <c r="Q48" s="257"/>
      <c r="R48" s="258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5"/>
    </row>
    <row r="49" spans="1:39" ht="20.100000000000001" customHeight="1" x14ac:dyDescent="0.2">
      <c r="A49" s="77"/>
      <c r="B49" s="78"/>
      <c r="C49" s="79"/>
      <c r="D49" s="73">
        <f t="shared" si="2"/>
        <v>0</v>
      </c>
      <c r="E49" s="130">
        <f t="shared" si="0"/>
        <v>0</v>
      </c>
      <c r="F49" s="78"/>
      <c r="G49" s="79"/>
      <c r="H49" s="130">
        <f t="shared" si="1"/>
        <v>0</v>
      </c>
      <c r="I49" s="80"/>
      <c r="J49" s="256">
        <f t="shared" si="3"/>
        <v>0</v>
      </c>
      <c r="K49" s="257"/>
      <c r="L49" s="257"/>
      <c r="M49" s="257"/>
      <c r="N49" s="257"/>
      <c r="O49" s="257"/>
      <c r="P49" s="257"/>
      <c r="Q49" s="257"/>
      <c r="R49" s="258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5"/>
    </row>
    <row r="50" spans="1:39" ht="20.100000000000001" customHeight="1" x14ac:dyDescent="0.2">
      <c r="A50" s="77"/>
      <c r="B50" s="78"/>
      <c r="C50" s="79"/>
      <c r="D50" s="73">
        <f t="shared" si="2"/>
        <v>0</v>
      </c>
      <c r="E50" s="130">
        <f t="shared" si="0"/>
        <v>0</v>
      </c>
      <c r="F50" s="78"/>
      <c r="G50" s="79"/>
      <c r="H50" s="130">
        <f t="shared" si="1"/>
        <v>0</v>
      </c>
      <c r="I50" s="80"/>
      <c r="J50" s="256">
        <f t="shared" si="3"/>
        <v>0</v>
      </c>
      <c r="K50" s="257"/>
      <c r="L50" s="257"/>
      <c r="M50" s="257"/>
      <c r="N50" s="257"/>
      <c r="O50" s="257"/>
      <c r="P50" s="257"/>
      <c r="Q50" s="257"/>
      <c r="R50" s="258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5"/>
    </row>
    <row r="51" spans="1:39" ht="20.100000000000001" customHeight="1" x14ac:dyDescent="0.2">
      <c r="A51" s="77"/>
      <c r="B51" s="78"/>
      <c r="C51" s="79"/>
      <c r="D51" s="73">
        <f t="shared" si="2"/>
        <v>0</v>
      </c>
      <c r="E51" s="130">
        <f t="shared" si="0"/>
        <v>0</v>
      </c>
      <c r="F51" s="78"/>
      <c r="G51" s="79"/>
      <c r="H51" s="130">
        <f t="shared" si="1"/>
        <v>0</v>
      </c>
      <c r="I51" s="80"/>
      <c r="J51" s="256">
        <f t="shared" si="3"/>
        <v>0</v>
      </c>
      <c r="K51" s="257"/>
      <c r="L51" s="257"/>
      <c r="M51" s="257"/>
      <c r="N51" s="257"/>
      <c r="O51" s="257"/>
      <c r="P51" s="257"/>
      <c r="Q51" s="257"/>
      <c r="R51" s="258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5"/>
    </row>
    <row r="52" spans="1:39" ht="20.100000000000001" customHeight="1" x14ac:dyDescent="0.2">
      <c r="A52" s="77"/>
      <c r="B52" s="78"/>
      <c r="C52" s="79"/>
      <c r="D52" s="73">
        <f t="shared" si="2"/>
        <v>0</v>
      </c>
      <c r="E52" s="130">
        <f t="shared" si="0"/>
        <v>0</v>
      </c>
      <c r="F52" s="78"/>
      <c r="G52" s="79"/>
      <c r="H52" s="130">
        <f t="shared" si="1"/>
        <v>0</v>
      </c>
      <c r="I52" s="80"/>
      <c r="J52" s="256">
        <f t="shared" si="3"/>
        <v>0</v>
      </c>
      <c r="K52" s="257"/>
      <c r="L52" s="257"/>
      <c r="M52" s="257"/>
      <c r="N52" s="257"/>
      <c r="O52" s="257"/>
      <c r="P52" s="257"/>
      <c r="Q52" s="257"/>
      <c r="R52" s="258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5"/>
    </row>
    <row r="53" spans="1:39" ht="20.100000000000001" customHeight="1" x14ac:dyDescent="0.2">
      <c r="A53" s="77"/>
      <c r="B53" s="78"/>
      <c r="C53" s="79"/>
      <c r="D53" s="73">
        <f t="shared" si="2"/>
        <v>0</v>
      </c>
      <c r="E53" s="130">
        <f t="shared" si="0"/>
        <v>0</v>
      </c>
      <c r="F53" s="78"/>
      <c r="G53" s="79"/>
      <c r="H53" s="130">
        <f t="shared" si="1"/>
        <v>0</v>
      </c>
      <c r="I53" s="80"/>
      <c r="J53" s="256">
        <f t="shared" si="3"/>
        <v>0</v>
      </c>
      <c r="K53" s="257"/>
      <c r="L53" s="257"/>
      <c r="M53" s="257"/>
      <c r="N53" s="257"/>
      <c r="O53" s="257"/>
      <c r="P53" s="257"/>
      <c r="Q53" s="257"/>
      <c r="R53" s="258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5"/>
    </row>
    <row r="54" spans="1:39" ht="20.100000000000001" customHeight="1" x14ac:dyDescent="0.2">
      <c r="A54" s="77"/>
      <c r="B54" s="78"/>
      <c r="C54" s="79"/>
      <c r="D54" s="73">
        <f t="shared" si="2"/>
        <v>0</v>
      </c>
      <c r="E54" s="130">
        <f t="shared" si="0"/>
        <v>0</v>
      </c>
      <c r="F54" s="78"/>
      <c r="G54" s="79"/>
      <c r="H54" s="130">
        <f t="shared" si="1"/>
        <v>0</v>
      </c>
      <c r="I54" s="80"/>
      <c r="J54" s="256">
        <f t="shared" si="3"/>
        <v>0</v>
      </c>
      <c r="K54" s="257"/>
      <c r="L54" s="257"/>
      <c r="M54" s="257"/>
      <c r="N54" s="257"/>
      <c r="O54" s="257"/>
      <c r="P54" s="257"/>
      <c r="Q54" s="257"/>
      <c r="R54" s="258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5"/>
    </row>
    <row r="55" spans="1:39" ht="20.100000000000001" customHeight="1" x14ac:dyDescent="0.2">
      <c r="A55" s="77"/>
      <c r="B55" s="78"/>
      <c r="C55" s="79"/>
      <c r="D55" s="73">
        <f t="shared" si="2"/>
        <v>0</v>
      </c>
      <c r="E55" s="130">
        <f t="shared" si="0"/>
        <v>0</v>
      </c>
      <c r="F55" s="78"/>
      <c r="G55" s="79"/>
      <c r="H55" s="130">
        <f t="shared" si="1"/>
        <v>0</v>
      </c>
      <c r="I55" s="80"/>
      <c r="J55" s="256">
        <f t="shared" si="3"/>
        <v>0</v>
      </c>
      <c r="K55" s="257"/>
      <c r="L55" s="257"/>
      <c r="M55" s="257"/>
      <c r="N55" s="257"/>
      <c r="O55" s="257"/>
      <c r="P55" s="257"/>
      <c r="Q55" s="257"/>
      <c r="R55" s="258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5"/>
    </row>
    <row r="56" spans="1:39" ht="20.100000000000001" customHeight="1" x14ac:dyDescent="0.2">
      <c r="A56" s="77"/>
      <c r="B56" s="78"/>
      <c r="C56" s="79"/>
      <c r="D56" s="73">
        <f t="shared" si="2"/>
        <v>0</v>
      </c>
      <c r="E56" s="130">
        <f t="shared" si="0"/>
        <v>0</v>
      </c>
      <c r="F56" s="78"/>
      <c r="G56" s="79"/>
      <c r="H56" s="130">
        <f t="shared" si="1"/>
        <v>0</v>
      </c>
      <c r="I56" s="80"/>
      <c r="J56" s="256">
        <f t="shared" si="3"/>
        <v>0</v>
      </c>
      <c r="K56" s="257"/>
      <c r="L56" s="257"/>
      <c r="M56" s="257"/>
      <c r="N56" s="257"/>
      <c r="O56" s="257"/>
      <c r="P56" s="257"/>
      <c r="Q56" s="257"/>
      <c r="R56" s="258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5"/>
    </row>
    <row r="57" spans="1:39" ht="39.75" customHeight="1" thickBot="1" x14ac:dyDescent="0.3">
      <c r="A57" s="86" t="s">
        <v>15</v>
      </c>
      <c r="B57" s="87" t="str">
        <f>IF((SUM(B35:B56))&gt;0,(SUM(B35:B56))," ")</f>
        <v xml:space="preserve"> </v>
      </c>
      <c r="C57" s="87" t="str">
        <f>IF((SUM(C35:C56))&gt;0,(SUM(C35:C56))," ")</f>
        <v xml:space="preserve"> </v>
      </c>
      <c r="E57" s="88"/>
      <c r="F57" s="89"/>
      <c r="G57" s="89"/>
      <c r="H57" s="88"/>
      <c r="I57" s="90" t="s">
        <v>53</v>
      </c>
      <c r="J57" s="298">
        <f>SUM(J35:J56)</f>
        <v>0</v>
      </c>
      <c r="K57" s="298"/>
      <c r="L57" s="298"/>
      <c r="M57" s="298"/>
      <c r="N57" s="298"/>
      <c r="O57" s="298"/>
      <c r="P57" s="298"/>
      <c r="Q57" s="298"/>
      <c r="R57" s="298"/>
      <c r="U57" s="91" t="s">
        <v>36</v>
      </c>
      <c r="V57" s="92"/>
      <c r="Z57" s="299"/>
      <c r="AA57" s="300"/>
      <c r="AB57" s="300"/>
      <c r="AC57" s="300"/>
      <c r="AD57" s="299"/>
      <c r="AE57" s="300"/>
      <c r="AF57" s="300"/>
      <c r="AG57" s="300"/>
      <c r="AH57" s="299"/>
      <c r="AI57" s="300"/>
      <c r="AJ57" s="300"/>
      <c r="AK57" s="300"/>
      <c r="AL57" s="97"/>
      <c r="AM57" s="97"/>
    </row>
    <row r="58" spans="1:39" ht="21" customHeight="1" thickTop="1" x14ac:dyDescent="0.2">
      <c r="A58" s="86"/>
      <c r="B58" s="301">
        <f>SUM(D35:D56)/1000</f>
        <v>0</v>
      </c>
      <c r="C58" s="301"/>
      <c r="D58" s="93"/>
      <c r="E58" s="88"/>
      <c r="F58" s="89"/>
      <c r="G58" s="89"/>
      <c r="H58" s="88"/>
      <c r="I58" s="94" t="s">
        <v>54</v>
      </c>
      <c r="J58" s="302">
        <f>B58*23</f>
        <v>0</v>
      </c>
      <c r="K58" s="302"/>
      <c r="L58" s="302"/>
      <c r="M58" s="302"/>
      <c r="N58" s="302"/>
      <c r="O58" s="302"/>
      <c r="P58" s="302"/>
      <c r="Q58" s="302"/>
      <c r="R58" s="302"/>
      <c r="V58" s="92"/>
      <c r="Z58" s="95" t="s">
        <v>37</v>
      </c>
    </row>
    <row r="59" spans="1:39" ht="13.5" customHeight="1" x14ac:dyDescent="0.2">
      <c r="A59" s="89"/>
      <c r="I59" s="96" t="s">
        <v>38</v>
      </c>
      <c r="J59" s="295"/>
      <c r="K59" s="295"/>
      <c r="L59" s="295"/>
      <c r="M59" s="295"/>
      <c r="N59" s="295"/>
      <c r="O59" s="295"/>
      <c r="P59" s="295"/>
    </row>
  </sheetData>
  <sheetProtection algorithmName="SHA-512" hashValue="4Y/S5e8u7vPlQNXkLcfL+LNKOI3Q6KQllj2IFzZHCw4rS9ihgr4nG9Hy4MFgji4tfgTEjWcJgtPfaFFASSDQvA==" saltValue="rq4/JIN/zXxoaeXRI6xfxA==" spinCount="100000" sheet="1" objects="1" scenarios="1"/>
  <protectedRanges>
    <protectedRange sqref="U57:AM58" name="Bereich2"/>
    <protectedRange sqref="A3:AM34" name="Bereich1"/>
  </protectedRanges>
  <mergeCells count="108">
    <mergeCell ref="J59:P59"/>
    <mergeCell ref="I18:I20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F24:G26"/>
    <mergeCell ref="B27:B29"/>
    <mergeCell ref="C27:C28"/>
    <mergeCell ref="F27:F29"/>
    <mergeCell ref="G27:G29"/>
    <mergeCell ref="I28:I34"/>
    <mergeCell ref="B30:B34"/>
    <mergeCell ref="C30:C34"/>
    <mergeCell ref="F30:F34"/>
    <mergeCell ref="G30:G34"/>
    <mergeCell ref="J30:U31"/>
    <mergeCell ref="V30:AA31"/>
    <mergeCell ref="J46:R46"/>
    <mergeCell ref="S46:AM46"/>
    <mergeCell ref="J47:R47"/>
    <mergeCell ref="S47:AM47"/>
    <mergeCell ref="J48:R48"/>
    <mergeCell ref="S48:AM48"/>
    <mergeCell ref="AC32:AM32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O4:T7"/>
    <mergeCell ref="U4:Z7"/>
    <mergeCell ref="AA4:AC7"/>
    <mergeCell ref="A6:A8"/>
    <mergeCell ref="B6:I8"/>
    <mergeCell ref="J8:K8"/>
    <mergeCell ref="X8:Y8"/>
    <mergeCell ref="AL8:AM8"/>
    <mergeCell ref="J55:R55"/>
    <mergeCell ref="S55:AM55"/>
    <mergeCell ref="S56:AM56"/>
    <mergeCell ref="Z57:AC57"/>
    <mergeCell ref="AD57:AG57"/>
    <mergeCell ref="AH57:AK57"/>
    <mergeCell ref="J49:R49"/>
    <mergeCell ref="S49:AM49"/>
    <mergeCell ref="J51:R51"/>
    <mergeCell ref="S51:AM51"/>
    <mergeCell ref="J52:R52"/>
    <mergeCell ref="S52:AM52"/>
    <mergeCell ref="S38:AM38"/>
    <mergeCell ref="J34:R34"/>
    <mergeCell ref="J35:R35"/>
    <mergeCell ref="S35:AM35"/>
    <mergeCell ref="B58:C58"/>
    <mergeCell ref="J58:R58"/>
    <mergeCell ref="J43:R43"/>
    <mergeCell ref="S43:AM43"/>
    <mergeCell ref="J44:R44"/>
    <mergeCell ref="S44:AM44"/>
    <mergeCell ref="J45:R45"/>
    <mergeCell ref="S45:AM45"/>
    <mergeCell ref="J40:R40"/>
    <mergeCell ref="S40:AM40"/>
    <mergeCell ref="J41:R41"/>
    <mergeCell ref="S41:AM41"/>
    <mergeCell ref="J42:R42"/>
    <mergeCell ref="S42:AM42"/>
    <mergeCell ref="J56:R56"/>
    <mergeCell ref="J57:R57"/>
    <mergeCell ref="J53:R53"/>
    <mergeCell ref="S53:AM53"/>
    <mergeCell ref="J54:R54"/>
    <mergeCell ref="S54:AM54"/>
    <mergeCell ref="A1:AM1"/>
    <mergeCell ref="J50:R50"/>
    <mergeCell ref="S50:AM50"/>
    <mergeCell ref="J39:R39"/>
    <mergeCell ref="S39:AM39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J36:R36"/>
    <mergeCell ref="S36:AM36"/>
    <mergeCell ref="J37:R37"/>
    <mergeCell ref="S37:AM37"/>
    <mergeCell ref="J38:R38"/>
  </mergeCells>
  <hyperlinks>
    <hyperlink ref="I58" r:id="rId1" xr:uid="{01004A27-4EB3-44DB-A437-F2B77B62B36B}"/>
  </hyperlinks>
  <pageMargins left="0.70866141732283472" right="0.70866141732283472" top="0.78740157480314965" bottom="0.39370078740157483" header="0.31496062992125984" footer="0.31496062992125984"/>
  <pageSetup paperSize="9" scale="67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8EC92C-E7DF-46E9-866E-4BE34243E248}">
          <x14:formula1>
            <xm:f>Emissionsfaktoren!$A$1:$A$19</xm:f>
          </x14:formula1>
          <xm:sqref>C29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59"/>
  <sheetViews>
    <sheetView zoomScaleNormal="100" workbookViewId="0">
      <selection activeCell="B6" sqref="B6:I8"/>
    </sheetView>
  </sheetViews>
  <sheetFormatPr baseColWidth="10" defaultColWidth="11.42578125" defaultRowHeight="21" customHeight="1" x14ac:dyDescent="0.2"/>
  <cols>
    <col min="1" max="1" width="13.5703125" style="51" customWidth="1"/>
    <col min="2" max="2" width="11.42578125" style="51" customWidth="1"/>
    <col min="3" max="3" width="15.140625" style="51" customWidth="1"/>
    <col min="4" max="4" width="25.85546875" style="51" hidden="1" customWidth="1"/>
    <col min="5" max="5" width="12.85546875" style="52" customWidth="1"/>
    <col min="6" max="7" width="11.42578125" style="51" customWidth="1"/>
    <col min="8" max="8" width="11.42578125" style="52" customWidth="1"/>
    <col min="9" max="9" width="14.42578125" style="52" customWidth="1"/>
    <col min="10" max="10" width="2.42578125" style="52" customWidth="1"/>
    <col min="11" max="27" width="2.42578125" style="51" customWidth="1"/>
    <col min="28" max="28" width="9.42578125" style="51" customWidth="1"/>
    <col min="29" max="37" width="2.42578125" style="51" customWidth="1"/>
    <col min="38" max="38" width="5.42578125" style="51" customWidth="1"/>
    <col min="39" max="39" width="5.5703125" style="51" customWidth="1"/>
    <col min="40" max="16384" width="11.42578125" style="51"/>
  </cols>
  <sheetData>
    <row r="1" spans="1:39" ht="21" customHeight="1" x14ac:dyDescent="0.2">
      <c r="A1" s="149" t="s">
        <v>103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1"/>
    </row>
    <row r="2" spans="1:39" ht="21" customHeight="1" x14ac:dyDescent="0.2">
      <c r="A2" s="182" t="s">
        <v>109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4"/>
    </row>
    <row r="3" spans="1:39" ht="13.5" customHeight="1" x14ac:dyDescent="0.2">
      <c r="A3" s="165" t="s">
        <v>10</v>
      </c>
      <c r="B3" s="165"/>
      <c r="C3" s="165"/>
      <c r="D3" s="165"/>
      <c r="E3" s="165"/>
      <c r="F3" s="165"/>
      <c r="G3" s="165"/>
      <c r="H3" s="165"/>
      <c r="I3" s="166"/>
      <c r="J3" s="152" t="s">
        <v>17</v>
      </c>
      <c r="K3" s="153"/>
      <c r="L3" s="153"/>
      <c r="M3" s="153"/>
      <c r="N3" s="169"/>
      <c r="O3" s="153" t="s">
        <v>105</v>
      </c>
      <c r="P3" s="153"/>
      <c r="Q3" s="153"/>
      <c r="R3" s="153"/>
      <c r="S3" s="153"/>
      <c r="T3" s="153"/>
      <c r="U3" s="152" t="s">
        <v>18</v>
      </c>
      <c r="V3" s="153"/>
      <c r="W3" s="153"/>
      <c r="X3" s="153"/>
      <c r="Y3" s="153"/>
      <c r="Z3" s="169"/>
      <c r="AA3" s="152" t="s">
        <v>19</v>
      </c>
      <c r="AB3" s="153"/>
      <c r="AC3" s="169"/>
      <c r="AD3" s="152" t="s">
        <v>20</v>
      </c>
      <c r="AE3" s="153"/>
      <c r="AF3" s="153"/>
      <c r="AG3" s="154">
        <f>J57</f>
        <v>0</v>
      </c>
      <c r="AH3" s="155"/>
      <c r="AI3" s="155"/>
      <c r="AJ3" s="155"/>
      <c r="AK3" s="155"/>
      <c r="AL3" s="155"/>
      <c r="AM3" s="156"/>
    </row>
    <row r="4" spans="1:39" ht="5.25" customHeight="1" x14ac:dyDescent="0.2">
      <c r="A4" s="167"/>
      <c r="B4" s="167"/>
      <c r="C4" s="167"/>
      <c r="D4" s="167"/>
      <c r="E4" s="167"/>
      <c r="F4" s="167"/>
      <c r="G4" s="167"/>
      <c r="H4" s="167"/>
      <c r="I4" s="168"/>
      <c r="J4" s="159"/>
      <c r="K4" s="160"/>
      <c r="L4" s="160"/>
      <c r="M4" s="160"/>
      <c r="N4" s="161"/>
      <c r="O4" s="170"/>
      <c r="P4" s="170"/>
      <c r="Q4" s="170"/>
      <c r="R4" s="170"/>
      <c r="S4" s="170"/>
      <c r="T4" s="171"/>
      <c r="U4" s="174"/>
      <c r="V4" s="170"/>
      <c r="W4" s="170"/>
      <c r="X4" s="170"/>
      <c r="Y4" s="170"/>
      <c r="Z4" s="171"/>
      <c r="AA4" s="176"/>
      <c r="AB4" s="177"/>
      <c r="AC4" s="178"/>
      <c r="AD4" s="53"/>
      <c r="AE4" s="53"/>
      <c r="AF4" s="131"/>
      <c r="AG4" s="155"/>
      <c r="AH4" s="155"/>
      <c r="AI4" s="155"/>
      <c r="AJ4" s="155"/>
      <c r="AK4" s="155"/>
      <c r="AL4" s="155"/>
      <c r="AM4" s="156"/>
    </row>
    <row r="5" spans="1:39" ht="5.25" customHeight="1" x14ac:dyDescent="0.2">
      <c r="A5" s="167"/>
      <c r="B5" s="167"/>
      <c r="C5" s="167"/>
      <c r="D5" s="167"/>
      <c r="E5" s="167"/>
      <c r="F5" s="167"/>
      <c r="G5" s="167"/>
      <c r="H5" s="167"/>
      <c r="I5" s="168"/>
      <c r="J5" s="159"/>
      <c r="K5" s="160"/>
      <c r="L5" s="160"/>
      <c r="M5" s="160"/>
      <c r="N5" s="161"/>
      <c r="O5" s="170"/>
      <c r="P5" s="170"/>
      <c r="Q5" s="170"/>
      <c r="R5" s="170"/>
      <c r="S5" s="170"/>
      <c r="T5" s="171"/>
      <c r="U5" s="174"/>
      <c r="V5" s="170"/>
      <c r="W5" s="170"/>
      <c r="X5" s="170"/>
      <c r="Y5" s="170"/>
      <c r="Z5" s="171"/>
      <c r="AA5" s="176"/>
      <c r="AB5" s="177"/>
      <c r="AC5" s="178"/>
      <c r="AD5" s="53"/>
      <c r="AE5" s="53"/>
      <c r="AF5" s="131"/>
      <c r="AG5" s="155"/>
      <c r="AH5" s="155"/>
      <c r="AI5" s="155"/>
      <c r="AJ5" s="155"/>
      <c r="AK5" s="155"/>
      <c r="AL5" s="155"/>
      <c r="AM5" s="156"/>
    </row>
    <row r="6" spans="1:39" ht="9" customHeight="1" x14ac:dyDescent="0.2">
      <c r="A6" s="185" t="s">
        <v>12</v>
      </c>
      <c r="B6" s="195"/>
      <c r="C6" s="196"/>
      <c r="D6" s="196"/>
      <c r="E6" s="196"/>
      <c r="F6" s="196"/>
      <c r="G6" s="196"/>
      <c r="H6" s="196"/>
      <c r="I6" s="196"/>
      <c r="J6" s="159"/>
      <c r="K6" s="160"/>
      <c r="L6" s="160"/>
      <c r="M6" s="160"/>
      <c r="N6" s="161"/>
      <c r="O6" s="170"/>
      <c r="P6" s="170"/>
      <c r="Q6" s="170"/>
      <c r="R6" s="170"/>
      <c r="S6" s="170"/>
      <c r="T6" s="171"/>
      <c r="U6" s="174"/>
      <c r="V6" s="170"/>
      <c r="W6" s="170"/>
      <c r="X6" s="170"/>
      <c r="Y6" s="170"/>
      <c r="Z6" s="171"/>
      <c r="AA6" s="176"/>
      <c r="AB6" s="177"/>
      <c r="AC6" s="178"/>
      <c r="AD6" s="53"/>
      <c r="AE6" s="53"/>
      <c r="AF6" s="131"/>
      <c r="AG6" s="155"/>
      <c r="AH6" s="155"/>
      <c r="AI6" s="155"/>
      <c r="AJ6" s="155"/>
      <c r="AK6" s="155"/>
      <c r="AL6" s="155"/>
      <c r="AM6" s="156"/>
    </row>
    <row r="7" spans="1:39" ht="5.25" customHeight="1" thickBot="1" x14ac:dyDescent="0.25">
      <c r="A7" s="185"/>
      <c r="B7" s="197"/>
      <c r="C7" s="198"/>
      <c r="D7" s="198"/>
      <c r="E7" s="198"/>
      <c r="F7" s="198"/>
      <c r="G7" s="198"/>
      <c r="H7" s="198"/>
      <c r="I7" s="198"/>
      <c r="J7" s="162"/>
      <c r="K7" s="163"/>
      <c r="L7" s="163"/>
      <c r="M7" s="163"/>
      <c r="N7" s="164"/>
      <c r="O7" s="172"/>
      <c r="P7" s="172"/>
      <c r="Q7" s="172"/>
      <c r="R7" s="172"/>
      <c r="S7" s="172"/>
      <c r="T7" s="173"/>
      <c r="U7" s="175"/>
      <c r="V7" s="172"/>
      <c r="W7" s="172"/>
      <c r="X7" s="172"/>
      <c r="Y7" s="172"/>
      <c r="Z7" s="173"/>
      <c r="AA7" s="179"/>
      <c r="AB7" s="180"/>
      <c r="AC7" s="181"/>
      <c r="AD7" s="54"/>
      <c r="AE7" s="54"/>
      <c r="AF7" s="132"/>
      <c r="AG7" s="157"/>
      <c r="AH7" s="157"/>
      <c r="AI7" s="157"/>
      <c r="AJ7" s="157"/>
      <c r="AK7" s="157"/>
      <c r="AL7" s="157"/>
      <c r="AM7" s="158"/>
    </row>
    <row r="8" spans="1:39" ht="11.25" customHeight="1" x14ac:dyDescent="0.2">
      <c r="A8" s="185"/>
      <c r="B8" s="199"/>
      <c r="C8" s="200"/>
      <c r="D8" s="200"/>
      <c r="E8" s="200"/>
      <c r="F8" s="200"/>
      <c r="G8" s="200"/>
      <c r="H8" s="200"/>
      <c r="I8" s="201"/>
      <c r="J8" s="202" t="s">
        <v>21</v>
      </c>
      <c r="K8" s="203"/>
      <c r="L8" s="55" t="s">
        <v>22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X8" s="202" t="s">
        <v>23</v>
      </c>
      <c r="Y8" s="204"/>
      <c r="Z8" s="58" t="s">
        <v>24</v>
      </c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7"/>
      <c r="AL8" s="205" t="s">
        <v>25</v>
      </c>
      <c r="AM8" s="206"/>
    </row>
    <row r="9" spans="1:39" ht="5.25" customHeight="1" x14ac:dyDescent="0.2">
      <c r="A9" s="185" t="s">
        <v>11</v>
      </c>
      <c r="B9" s="195"/>
      <c r="C9" s="196"/>
      <c r="D9" s="196"/>
      <c r="E9" s="196"/>
      <c r="F9" s="196"/>
      <c r="G9" s="196"/>
      <c r="H9" s="196"/>
      <c r="I9" s="207"/>
      <c r="J9" s="209"/>
      <c r="K9" s="210"/>
      <c r="L9" s="211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11"/>
      <c r="Y9" s="220"/>
      <c r="Z9" s="229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10"/>
      <c r="AL9" s="59"/>
      <c r="AM9" s="60"/>
    </row>
    <row r="10" spans="1:39" ht="4.5" customHeight="1" x14ac:dyDescent="0.2">
      <c r="A10" s="185"/>
      <c r="B10" s="197"/>
      <c r="C10" s="198"/>
      <c r="D10" s="198"/>
      <c r="E10" s="198"/>
      <c r="F10" s="198"/>
      <c r="G10" s="198"/>
      <c r="H10" s="198"/>
      <c r="I10" s="208"/>
      <c r="J10" s="174"/>
      <c r="K10" s="171"/>
      <c r="L10" s="214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6"/>
      <c r="X10" s="214"/>
      <c r="Y10" s="221"/>
      <c r="Z10" s="231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1"/>
      <c r="AL10" s="59"/>
      <c r="AM10" s="60"/>
    </row>
    <row r="11" spans="1:39" ht="12.75" customHeight="1" x14ac:dyDescent="0.2">
      <c r="A11" s="185"/>
      <c r="B11" s="197"/>
      <c r="C11" s="198"/>
      <c r="D11" s="198"/>
      <c r="E11" s="198"/>
      <c r="F11" s="198"/>
      <c r="G11" s="198"/>
      <c r="H11" s="198"/>
      <c r="I11" s="208"/>
      <c r="J11" s="174"/>
      <c r="K11" s="171"/>
      <c r="L11" s="214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6"/>
      <c r="X11" s="214"/>
      <c r="Y11" s="221"/>
      <c r="Z11" s="231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1"/>
      <c r="AL11" s="59"/>
      <c r="AM11" s="60"/>
    </row>
    <row r="12" spans="1:39" ht="5.25" customHeight="1" thickBot="1" x14ac:dyDescent="0.25">
      <c r="A12" s="185"/>
      <c r="B12" s="197"/>
      <c r="C12" s="198"/>
      <c r="D12" s="198"/>
      <c r="E12" s="198"/>
      <c r="F12" s="198"/>
      <c r="G12" s="198"/>
      <c r="H12" s="198"/>
      <c r="I12" s="208"/>
      <c r="J12" s="175"/>
      <c r="K12" s="173"/>
      <c r="L12" s="217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9"/>
      <c r="X12" s="217"/>
      <c r="Y12" s="222"/>
      <c r="Z12" s="23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3"/>
      <c r="AL12" s="61"/>
      <c r="AM12" s="62"/>
    </row>
    <row r="13" spans="1:39" ht="5.25" customHeight="1" x14ac:dyDescent="0.2">
      <c r="A13" s="185"/>
      <c r="B13" s="199"/>
      <c r="C13" s="200"/>
      <c r="D13" s="200"/>
      <c r="E13" s="200"/>
      <c r="F13" s="200"/>
      <c r="G13" s="200"/>
      <c r="H13" s="200"/>
      <c r="I13" s="201"/>
      <c r="J13" s="233" t="s">
        <v>26</v>
      </c>
      <c r="K13" s="234"/>
      <c r="L13" s="235"/>
      <c r="M13" s="242" t="s">
        <v>108</v>
      </c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8" t="s">
        <v>91</v>
      </c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9"/>
    </row>
    <row r="14" spans="1:39" ht="5.25" customHeight="1" x14ac:dyDescent="0.2">
      <c r="A14" s="185" t="s">
        <v>13</v>
      </c>
      <c r="B14" s="186"/>
      <c r="C14" s="187"/>
      <c r="D14" s="187"/>
      <c r="E14" s="187"/>
      <c r="F14" s="187"/>
      <c r="G14" s="187"/>
      <c r="H14" s="187"/>
      <c r="I14" s="188"/>
      <c r="J14" s="236"/>
      <c r="K14" s="237"/>
      <c r="L14" s="238"/>
      <c r="M14" s="244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1"/>
    </row>
    <row r="15" spans="1:39" ht="5.25" customHeight="1" x14ac:dyDescent="0.2">
      <c r="A15" s="185"/>
      <c r="B15" s="189"/>
      <c r="C15" s="190"/>
      <c r="D15" s="190"/>
      <c r="E15" s="190"/>
      <c r="F15" s="190"/>
      <c r="G15" s="190"/>
      <c r="H15" s="190"/>
      <c r="I15" s="191"/>
      <c r="J15" s="236"/>
      <c r="K15" s="237"/>
      <c r="L15" s="238"/>
      <c r="M15" s="244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1"/>
    </row>
    <row r="16" spans="1:39" ht="11.25" customHeight="1" x14ac:dyDescent="0.2">
      <c r="A16" s="185"/>
      <c r="B16" s="189"/>
      <c r="C16" s="190"/>
      <c r="D16" s="190"/>
      <c r="E16" s="190"/>
      <c r="F16" s="190"/>
      <c r="G16" s="190"/>
      <c r="H16" s="190"/>
      <c r="I16" s="191"/>
      <c r="J16" s="236"/>
      <c r="K16" s="237"/>
      <c r="L16" s="238"/>
      <c r="M16" s="244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1"/>
    </row>
    <row r="17" spans="1:39" ht="5.25" customHeight="1" thickBot="1" x14ac:dyDescent="0.25">
      <c r="A17" s="185"/>
      <c r="B17" s="192"/>
      <c r="C17" s="193"/>
      <c r="D17" s="193"/>
      <c r="E17" s="193"/>
      <c r="F17" s="193"/>
      <c r="G17" s="193"/>
      <c r="H17" s="193"/>
      <c r="I17" s="194"/>
      <c r="J17" s="239"/>
      <c r="K17" s="240"/>
      <c r="L17" s="241"/>
      <c r="M17" s="246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3"/>
    </row>
    <row r="18" spans="1:39" ht="11.25" customHeight="1" x14ac:dyDescent="0.2">
      <c r="A18" s="262" t="s">
        <v>0</v>
      </c>
      <c r="B18" s="265" t="s">
        <v>1</v>
      </c>
      <c r="C18" s="265"/>
      <c r="D18" s="265"/>
      <c r="E18" s="265"/>
      <c r="F18" s="266" t="s">
        <v>2</v>
      </c>
      <c r="G18" s="265"/>
      <c r="H18" s="265"/>
      <c r="I18" s="267" t="s">
        <v>35</v>
      </c>
      <c r="J18" s="202" t="s">
        <v>27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03"/>
      <c r="AA18" s="202" t="s">
        <v>28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03"/>
    </row>
    <row r="19" spans="1:39" ht="7.5" customHeight="1" x14ac:dyDescent="0.2">
      <c r="A19" s="263"/>
      <c r="B19" s="265"/>
      <c r="C19" s="265"/>
      <c r="D19" s="265"/>
      <c r="E19" s="265"/>
      <c r="F19" s="266"/>
      <c r="G19" s="265"/>
      <c r="H19" s="265"/>
      <c r="I19" s="268"/>
      <c r="J19" s="59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60"/>
      <c r="AA19" s="59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60"/>
    </row>
    <row r="20" spans="1:39" ht="7.5" customHeight="1" x14ac:dyDescent="0.2">
      <c r="A20" s="263"/>
      <c r="B20" s="265"/>
      <c r="C20" s="265"/>
      <c r="D20" s="265"/>
      <c r="E20" s="265"/>
      <c r="F20" s="266"/>
      <c r="G20" s="265"/>
      <c r="H20" s="265"/>
      <c r="I20" s="268"/>
      <c r="J20" s="59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60"/>
      <c r="AA20" s="59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0"/>
    </row>
    <row r="21" spans="1:39" ht="7.5" customHeight="1" x14ac:dyDescent="0.2">
      <c r="A21" s="263"/>
      <c r="B21" s="224" t="s">
        <v>16</v>
      </c>
      <c r="C21" s="224"/>
      <c r="D21" s="89"/>
      <c r="E21" s="269" t="s">
        <v>4</v>
      </c>
      <c r="F21" s="225" t="s">
        <v>16</v>
      </c>
      <c r="G21" s="224"/>
      <c r="H21" s="271" t="s">
        <v>4</v>
      </c>
      <c r="I21" s="281" t="s">
        <v>8</v>
      </c>
      <c r="J21" s="59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60"/>
      <c r="AA21" s="59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60"/>
    </row>
    <row r="22" spans="1:39" ht="7.5" customHeight="1" thickBot="1" x14ac:dyDescent="0.25">
      <c r="A22" s="263"/>
      <c r="B22" s="224"/>
      <c r="C22" s="224"/>
      <c r="D22" s="89"/>
      <c r="E22" s="269"/>
      <c r="F22" s="225"/>
      <c r="G22" s="224"/>
      <c r="H22" s="271"/>
      <c r="I22" s="281"/>
      <c r="J22" s="61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2"/>
      <c r="AA22" s="61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2"/>
    </row>
    <row r="23" spans="1:39" ht="11.25" customHeight="1" x14ac:dyDescent="0.2">
      <c r="A23" s="263"/>
      <c r="B23" s="224"/>
      <c r="C23" s="224"/>
      <c r="D23" s="89"/>
      <c r="E23" s="269"/>
      <c r="F23" s="225"/>
      <c r="G23" s="224"/>
      <c r="H23" s="271"/>
      <c r="I23" s="281"/>
      <c r="J23" s="205" t="s">
        <v>29</v>
      </c>
      <c r="K23" s="282"/>
      <c r="L23" s="282"/>
      <c r="M23" s="282"/>
      <c r="N23" s="282"/>
      <c r="O23" s="282"/>
      <c r="P23" s="282"/>
      <c r="Q23" s="64"/>
      <c r="R23" s="64"/>
      <c r="S23" s="65" t="s">
        <v>30</v>
      </c>
      <c r="T23" s="64"/>
      <c r="U23" s="64"/>
      <c r="V23" s="64"/>
      <c r="W23" s="64"/>
      <c r="X23" s="64"/>
      <c r="Y23" s="64"/>
      <c r="Z23" s="66"/>
      <c r="AA23" s="202" t="s">
        <v>31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03"/>
    </row>
    <row r="24" spans="1:39" ht="7.5" customHeight="1" x14ac:dyDescent="0.2">
      <c r="A24" s="263"/>
      <c r="B24" s="224" t="s">
        <v>3</v>
      </c>
      <c r="C24" s="224"/>
      <c r="D24" s="89"/>
      <c r="E24" s="269"/>
      <c r="F24" s="225" t="s">
        <v>3</v>
      </c>
      <c r="G24" s="224"/>
      <c r="H24" s="271"/>
      <c r="I24" s="281"/>
      <c r="J24" s="59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60"/>
      <c r="AA24" s="59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60"/>
    </row>
    <row r="25" spans="1:39" ht="7.5" customHeight="1" x14ac:dyDescent="0.2">
      <c r="A25" s="263"/>
      <c r="B25" s="224"/>
      <c r="C25" s="224"/>
      <c r="D25" s="89"/>
      <c r="E25" s="269"/>
      <c r="F25" s="225"/>
      <c r="G25" s="224"/>
      <c r="H25" s="271"/>
      <c r="I25" s="281"/>
      <c r="J25" s="59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60"/>
      <c r="AA25" s="59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60"/>
    </row>
    <row r="26" spans="1:39" ht="7.5" customHeight="1" x14ac:dyDescent="0.2">
      <c r="A26" s="263"/>
      <c r="B26" s="224"/>
      <c r="C26" s="224"/>
      <c r="D26" s="89"/>
      <c r="E26" s="269"/>
      <c r="F26" s="225"/>
      <c r="G26" s="224"/>
      <c r="H26" s="271"/>
      <c r="I26" s="281"/>
      <c r="J26" s="59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60"/>
      <c r="AA26" s="59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60"/>
    </row>
    <row r="27" spans="1:39" ht="7.5" customHeight="1" thickBot="1" x14ac:dyDescent="0.25">
      <c r="A27" s="263"/>
      <c r="B27" s="226" t="s">
        <v>5</v>
      </c>
      <c r="C27" s="227" t="s">
        <v>6</v>
      </c>
      <c r="D27" s="129"/>
      <c r="E27" s="269"/>
      <c r="F27" s="225" t="s">
        <v>7</v>
      </c>
      <c r="G27" s="224" t="s">
        <v>34</v>
      </c>
      <c r="H27" s="271"/>
      <c r="I27" s="281"/>
      <c r="J27" s="61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2"/>
      <c r="AA27" s="61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2"/>
    </row>
    <row r="28" spans="1:39" ht="11.25" customHeight="1" x14ac:dyDescent="0.2">
      <c r="A28" s="263"/>
      <c r="B28" s="226"/>
      <c r="C28" s="228"/>
      <c r="D28" s="129"/>
      <c r="E28" s="269"/>
      <c r="F28" s="225"/>
      <c r="G28" s="224"/>
      <c r="H28" s="271"/>
      <c r="I28" s="283" t="s">
        <v>9</v>
      </c>
      <c r="J28" s="133" t="s">
        <v>85</v>
      </c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 t="s">
        <v>32</v>
      </c>
      <c r="AD28" s="134"/>
      <c r="AE28" s="134"/>
      <c r="AF28" s="134"/>
      <c r="AG28" s="134"/>
      <c r="AH28" s="134"/>
      <c r="AI28" s="134"/>
      <c r="AJ28" s="134"/>
      <c r="AK28" s="134"/>
      <c r="AL28" s="134"/>
      <c r="AM28" s="135"/>
    </row>
    <row r="29" spans="1:39" ht="24" customHeight="1" x14ac:dyDescent="0.2">
      <c r="A29" s="263"/>
      <c r="B29" s="226"/>
      <c r="C29" s="1" t="s">
        <v>47</v>
      </c>
      <c r="D29" s="67">
        <f>VLOOKUP(C29,Emissionsfaktoren!A3:B19,2,FALSE)</f>
        <v>0.17224999999999999</v>
      </c>
      <c r="E29" s="269"/>
      <c r="F29" s="225"/>
      <c r="G29" s="224"/>
      <c r="H29" s="271"/>
      <c r="I29" s="283"/>
      <c r="J29" s="136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8"/>
    </row>
    <row r="30" spans="1:39" ht="5.25" customHeight="1" x14ac:dyDescent="0.2">
      <c r="A30" s="263"/>
      <c r="B30" s="273">
        <v>0.1</v>
      </c>
      <c r="C30" s="273">
        <v>0.38</v>
      </c>
      <c r="D30" s="127"/>
      <c r="E30" s="269"/>
      <c r="F30" s="275" t="s">
        <v>33</v>
      </c>
      <c r="G30" s="273">
        <v>0.02</v>
      </c>
      <c r="H30" s="271"/>
      <c r="I30" s="283"/>
      <c r="J30" s="277" t="s">
        <v>104</v>
      </c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96"/>
      <c r="W30" s="296"/>
      <c r="X30" s="296"/>
      <c r="Y30" s="296"/>
      <c r="Z30" s="296"/>
      <c r="AA30" s="296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8"/>
    </row>
    <row r="31" spans="1:39" ht="14.25" customHeight="1" x14ac:dyDescent="0.2">
      <c r="A31" s="263"/>
      <c r="B31" s="273"/>
      <c r="C31" s="273"/>
      <c r="D31" s="127"/>
      <c r="E31" s="269"/>
      <c r="F31" s="275"/>
      <c r="G31" s="273"/>
      <c r="H31" s="271"/>
      <c r="I31" s="283"/>
      <c r="J31" s="279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97"/>
      <c r="W31" s="297"/>
      <c r="X31" s="297"/>
      <c r="Y31" s="297"/>
      <c r="Z31" s="297"/>
      <c r="AA31" s="297"/>
      <c r="AB31" s="139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1"/>
    </row>
    <row r="32" spans="1:39" ht="6" customHeight="1" thickBot="1" x14ac:dyDescent="0.25">
      <c r="A32" s="263"/>
      <c r="B32" s="273"/>
      <c r="C32" s="273"/>
      <c r="D32" s="127"/>
      <c r="E32" s="269"/>
      <c r="F32" s="275"/>
      <c r="G32" s="273"/>
      <c r="H32" s="271"/>
      <c r="I32" s="283"/>
      <c r="J32" s="142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6"/>
    </row>
    <row r="33" spans="1:39" ht="7.5" customHeight="1" x14ac:dyDescent="0.2">
      <c r="A33" s="263"/>
      <c r="B33" s="273"/>
      <c r="C33" s="273"/>
      <c r="D33" s="127"/>
      <c r="E33" s="269"/>
      <c r="F33" s="275"/>
      <c r="G33" s="273"/>
      <c r="H33" s="271"/>
      <c r="I33" s="283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1:39" ht="14.25" customHeight="1" x14ac:dyDescent="0.2">
      <c r="A34" s="264"/>
      <c r="B34" s="274"/>
      <c r="C34" s="274"/>
      <c r="D34" s="128"/>
      <c r="E34" s="270"/>
      <c r="F34" s="276"/>
      <c r="G34" s="274"/>
      <c r="H34" s="272"/>
      <c r="I34" s="284"/>
      <c r="J34" s="287" t="s">
        <v>14</v>
      </c>
      <c r="K34" s="288"/>
      <c r="L34" s="288"/>
      <c r="M34" s="288"/>
      <c r="N34" s="288"/>
      <c r="O34" s="288"/>
      <c r="P34" s="288"/>
      <c r="Q34" s="288"/>
      <c r="R34" s="289"/>
      <c r="S34" s="144" t="s">
        <v>106</v>
      </c>
      <c r="T34" s="145"/>
      <c r="U34" s="146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7"/>
    </row>
    <row r="35" spans="1:39" ht="20.100000000000001" customHeight="1" x14ac:dyDescent="0.2">
      <c r="A35" s="70"/>
      <c r="B35" s="71"/>
      <c r="C35" s="72"/>
      <c r="D35" s="73">
        <f>C35*$D$29</f>
        <v>0</v>
      </c>
      <c r="E35" s="74">
        <f t="shared" ref="E35:E56" si="0">IF(B35*B$30+C35*C$30&gt;0,B35*B$30+C35*C$30,0)</f>
        <v>0</v>
      </c>
      <c r="F35" s="75"/>
      <c r="G35" s="72"/>
      <c r="H35" s="130">
        <f t="shared" ref="H35:H56" si="1">IF(F35&gt;0,F35*G35*G$30,0)</f>
        <v>0</v>
      </c>
      <c r="I35" s="76"/>
      <c r="J35" s="290">
        <f>IF(B35+C35+F35+G35+I35&gt;0,(E35+H35+I35),0)</f>
        <v>0</v>
      </c>
      <c r="K35" s="291"/>
      <c r="L35" s="291"/>
      <c r="M35" s="291"/>
      <c r="N35" s="291"/>
      <c r="O35" s="291"/>
      <c r="P35" s="291"/>
      <c r="Q35" s="291"/>
      <c r="R35" s="292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4"/>
    </row>
    <row r="36" spans="1:39" ht="20.100000000000001" customHeight="1" x14ac:dyDescent="0.2">
      <c r="A36" s="77"/>
      <c r="B36" s="78"/>
      <c r="C36" s="79"/>
      <c r="D36" s="73">
        <f t="shared" ref="D36:D56" si="2">C36*$D$29</f>
        <v>0</v>
      </c>
      <c r="E36" s="130">
        <f t="shared" si="0"/>
        <v>0</v>
      </c>
      <c r="F36" s="78"/>
      <c r="G36" s="79"/>
      <c r="H36" s="130">
        <f t="shared" si="1"/>
        <v>0</v>
      </c>
      <c r="I36" s="80"/>
      <c r="J36" s="256">
        <f t="shared" ref="J36:J56" si="3">IF(B36+C36+F36+G36+I36&gt;0,(E36+H36+I36),0)</f>
        <v>0</v>
      </c>
      <c r="K36" s="257"/>
      <c r="L36" s="257"/>
      <c r="M36" s="257"/>
      <c r="N36" s="257"/>
      <c r="O36" s="257"/>
      <c r="P36" s="257"/>
      <c r="Q36" s="257"/>
      <c r="R36" s="258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5"/>
    </row>
    <row r="37" spans="1:39" ht="20.100000000000001" customHeight="1" x14ac:dyDescent="0.2">
      <c r="A37" s="77"/>
      <c r="B37" s="78"/>
      <c r="C37" s="79"/>
      <c r="D37" s="73">
        <f t="shared" si="2"/>
        <v>0</v>
      </c>
      <c r="E37" s="130">
        <f t="shared" si="0"/>
        <v>0</v>
      </c>
      <c r="F37" s="78"/>
      <c r="G37" s="79"/>
      <c r="H37" s="130">
        <f t="shared" si="1"/>
        <v>0</v>
      </c>
      <c r="I37" s="80"/>
      <c r="J37" s="256">
        <f t="shared" si="3"/>
        <v>0</v>
      </c>
      <c r="K37" s="257"/>
      <c r="L37" s="257"/>
      <c r="M37" s="257"/>
      <c r="N37" s="257"/>
      <c r="O37" s="257"/>
      <c r="P37" s="257"/>
      <c r="Q37" s="257"/>
      <c r="R37" s="258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5"/>
    </row>
    <row r="38" spans="1:39" ht="20.100000000000001" customHeight="1" x14ac:dyDescent="0.2">
      <c r="A38" s="77"/>
      <c r="B38" s="78"/>
      <c r="C38" s="79"/>
      <c r="D38" s="73">
        <f t="shared" si="2"/>
        <v>0</v>
      </c>
      <c r="E38" s="130">
        <f t="shared" si="0"/>
        <v>0</v>
      </c>
      <c r="F38" s="78"/>
      <c r="G38" s="79"/>
      <c r="H38" s="130">
        <f t="shared" si="1"/>
        <v>0</v>
      </c>
      <c r="I38" s="80"/>
      <c r="J38" s="256">
        <f t="shared" si="3"/>
        <v>0</v>
      </c>
      <c r="K38" s="257"/>
      <c r="L38" s="257"/>
      <c r="M38" s="257"/>
      <c r="N38" s="257"/>
      <c r="O38" s="257"/>
      <c r="P38" s="257"/>
      <c r="Q38" s="257"/>
      <c r="R38" s="258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5"/>
    </row>
    <row r="39" spans="1:39" ht="20.100000000000001" customHeight="1" x14ac:dyDescent="0.2">
      <c r="A39" s="77"/>
      <c r="B39" s="78"/>
      <c r="C39" s="79"/>
      <c r="D39" s="73">
        <f t="shared" si="2"/>
        <v>0</v>
      </c>
      <c r="E39" s="130">
        <f t="shared" si="0"/>
        <v>0</v>
      </c>
      <c r="F39" s="78"/>
      <c r="G39" s="79"/>
      <c r="H39" s="130">
        <f t="shared" si="1"/>
        <v>0</v>
      </c>
      <c r="I39" s="80"/>
      <c r="J39" s="256">
        <f t="shared" si="3"/>
        <v>0</v>
      </c>
      <c r="K39" s="257"/>
      <c r="L39" s="257"/>
      <c r="M39" s="257"/>
      <c r="N39" s="257"/>
      <c r="O39" s="257"/>
      <c r="P39" s="257"/>
      <c r="Q39" s="257"/>
      <c r="R39" s="258"/>
      <c r="S39" s="260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5"/>
    </row>
    <row r="40" spans="1:39" ht="20.100000000000001" customHeight="1" x14ac:dyDescent="0.2">
      <c r="A40" s="77"/>
      <c r="B40" s="78"/>
      <c r="C40" s="79"/>
      <c r="D40" s="73">
        <f t="shared" si="2"/>
        <v>0</v>
      </c>
      <c r="E40" s="130">
        <f t="shared" si="0"/>
        <v>0</v>
      </c>
      <c r="F40" s="78"/>
      <c r="G40" s="79"/>
      <c r="H40" s="130">
        <f t="shared" si="1"/>
        <v>0</v>
      </c>
      <c r="I40" s="80"/>
      <c r="J40" s="256">
        <f t="shared" si="3"/>
        <v>0</v>
      </c>
      <c r="K40" s="257"/>
      <c r="L40" s="257"/>
      <c r="M40" s="257"/>
      <c r="N40" s="257"/>
      <c r="O40" s="257"/>
      <c r="P40" s="257"/>
      <c r="Q40" s="257"/>
      <c r="R40" s="258"/>
      <c r="S40" s="259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1"/>
    </row>
    <row r="41" spans="1:39" ht="20.100000000000001" customHeight="1" x14ac:dyDescent="0.2">
      <c r="A41" s="77"/>
      <c r="B41" s="78"/>
      <c r="C41" s="79"/>
      <c r="D41" s="73">
        <f t="shared" si="2"/>
        <v>0</v>
      </c>
      <c r="E41" s="130">
        <f t="shared" si="0"/>
        <v>0</v>
      </c>
      <c r="F41" s="78"/>
      <c r="G41" s="79"/>
      <c r="H41" s="130">
        <f t="shared" si="1"/>
        <v>0</v>
      </c>
      <c r="I41" s="80"/>
      <c r="J41" s="256">
        <f t="shared" si="3"/>
        <v>0</v>
      </c>
      <c r="K41" s="257"/>
      <c r="L41" s="257"/>
      <c r="M41" s="257"/>
      <c r="N41" s="257"/>
      <c r="O41" s="257"/>
      <c r="P41" s="257"/>
      <c r="Q41" s="257"/>
      <c r="R41" s="258"/>
      <c r="S41" s="260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5"/>
    </row>
    <row r="42" spans="1:39" ht="20.100000000000001" customHeight="1" x14ac:dyDescent="0.2">
      <c r="A42" s="77"/>
      <c r="B42" s="78"/>
      <c r="C42" s="79"/>
      <c r="D42" s="73">
        <f t="shared" si="2"/>
        <v>0</v>
      </c>
      <c r="E42" s="130">
        <f t="shared" si="0"/>
        <v>0</v>
      </c>
      <c r="F42" s="78"/>
      <c r="G42" s="79"/>
      <c r="H42" s="130">
        <f t="shared" si="1"/>
        <v>0</v>
      </c>
      <c r="I42" s="80"/>
      <c r="J42" s="256">
        <f t="shared" si="3"/>
        <v>0</v>
      </c>
      <c r="K42" s="257"/>
      <c r="L42" s="257"/>
      <c r="M42" s="257"/>
      <c r="N42" s="257"/>
      <c r="O42" s="257"/>
      <c r="P42" s="257"/>
      <c r="Q42" s="257"/>
      <c r="R42" s="258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5"/>
    </row>
    <row r="43" spans="1:39" ht="20.100000000000001" customHeight="1" x14ac:dyDescent="0.2">
      <c r="A43" s="81"/>
      <c r="B43" s="82"/>
      <c r="C43" s="79"/>
      <c r="D43" s="73">
        <f t="shared" si="2"/>
        <v>0</v>
      </c>
      <c r="E43" s="130">
        <f t="shared" si="0"/>
        <v>0</v>
      </c>
      <c r="F43" s="82"/>
      <c r="G43" s="83"/>
      <c r="H43" s="84">
        <f t="shared" si="1"/>
        <v>0</v>
      </c>
      <c r="I43" s="85"/>
      <c r="J43" s="256">
        <f t="shared" si="3"/>
        <v>0</v>
      </c>
      <c r="K43" s="257"/>
      <c r="L43" s="257"/>
      <c r="M43" s="257"/>
      <c r="N43" s="257"/>
      <c r="O43" s="257"/>
      <c r="P43" s="257"/>
      <c r="Q43" s="257"/>
      <c r="R43" s="258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1"/>
    </row>
    <row r="44" spans="1:39" ht="20.100000000000001" customHeight="1" x14ac:dyDescent="0.2">
      <c r="A44" s="77"/>
      <c r="B44" s="78"/>
      <c r="C44" s="79"/>
      <c r="D44" s="73">
        <f t="shared" si="2"/>
        <v>0</v>
      </c>
      <c r="E44" s="130">
        <f t="shared" si="0"/>
        <v>0</v>
      </c>
      <c r="F44" s="78"/>
      <c r="G44" s="79"/>
      <c r="H44" s="130">
        <f t="shared" si="1"/>
        <v>0</v>
      </c>
      <c r="I44" s="80"/>
      <c r="J44" s="256">
        <f t="shared" si="3"/>
        <v>0</v>
      </c>
      <c r="K44" s="257"/>
      <c r="L44" s="257"/>
      <c r="M44" s="257"/>
      <c r="N44" s="257"/>
      <c r="O44" s="257"/>
      <c r="P44" s="257"/>
      <c r="Q44" s="257"/>
      <c r="R44" s="258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5"/>
    </row>
    <row r="45" spans="1:39" ht="20.100000000000001" customHeight="1" x14ac:dyDescent="0.2">
      <c r="A45" s="77"/>
      <c r="B45" s="78"/>
      <c r="C45" s="79"/>
      <c r="D45" s="73">
        <f t="shared" si="2"/>
        <v>0</v>
      </c>
      <c r="E45" s="130">
        <f t="shared" si="0"/>
        <v>0</v>
      </c>
      <c r="F45" s="78"/>
      <c r="G45" s="79"/>
      <c r="H45" s="130">
        <f t="shared" si="1"/>
        <v>0</v>
      </c>
      <c r="I45" s="80"/>
      <c r="J45" s="256">
        <f t="shared" si="3"/>
        <v>0</v>
      </c>
      <c r="K45" s="257"/>
      <c r="L45" s="257"/>
      <c r="M45" s="257"/>
      <c r="N45" s="257"/>
      <c r="O45" s="257"/>
      <c r="P45" s="257"/>
      <c r="Q45" s="257"/>
      <c r="R45" s="258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5"/>
    </row>
    <row r="46" spans="1:39" ht="20.100000000000001" customHeight="1" x14ac:dyDescent="0.2">
      <c r="A46" s="77"/>
      <c r="B46" s="78"/>
      <c r="C46" s="79"/>
      <c r="D46" s="73">
        <f t="shared" si="2"/>
        <v>0</v>
      </c>
      <c r="E46" s="130">
        <f t="shared" si="0"/>
        <v>0</v>
      </c>
      <c r="F46" s="78"/>
      <c r="G46" s="79"/>
      <c r="H46" s="130">
        <f t="shared" si="1"/>
        <v>0</v>
      </c>
      <c r="I46" s="80"/>
      <c r="J46" s="256">
        <f t="shared" si="3"/>
        <v>0</v>
      </c>
      <c r="K46" s="257"/>
      <c r="L46" s="257"/>
      <c r="M46" s="257"/>
      <c r="N46" s="257"/>
      <c r="O46" s="257"/>
      <c r="P46" s="257"/>
      <c r="Q46" s="257"/>
      <c r="R46" s="258"/>
      <c r="S46" s="260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5"/>
    </row>
    <row r="47" spans="1:39" ht="20.100000000000001" customHeight="1" x14ac:dyDescent="0.2">
      <c r="A47" s="77"/>
      <c r="B47" s="78"/>
      <c r="C47" s="79"/>
      <c r="D47" s="73">
        <f t="shared" si="2"/>
        <v>0</v>
      </c>
      <c r="E47" s="130">
        <f t="shared" si="0"/>
        <v>0</v>
      </c>
      <c r="F47" s="78"/>
      <c r="G47" s="79"/>
      <c r="H47" s="130">
        <f t="shared" si="1"/>
        <v>0</v>
      </c>
      <c r="I47" s="80"/>
      <c r="J47" s="256">
        <f t="shared" si="3"/>
        <v>0</v>
      </c>
      <c r="K47" s="257"/>
      <c r="L47" s="257"/>
      <c r="M47" s="257"/>
      <c r="N47" s="257"/>
      <c r="O47" s="257"/>
      <c r="P47" s="257"/>
      <c r="Q47" s="257"/>
      <c r="R47" s="258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5"/>
    </row>
    <row r="48" spans="1:39" ht="20.100000000000001" customHeight="1" x14ac:dyDescent="0.2">
      <c r="A48" s="77"/>
      <c r="B48" s="78"/>
      <c r="C48" s="79"/>
      <c r="D48" s="73">
        <f t="shared" si="2"/>
        <v>0</v>
      </c>
      <c r="E48" s="130">
        <f t="shared" si="0"/>
        <v>0</v>
      </c>
      <c r="F48" s="78"/>
      <c r="G48" s="79"/>
      <c r="H48" s="130">
        <f t="shared" si="1"/>
        <v>0</v>
      </c>
      <c r="I48" s="80"/>
      <c r="J48" s="256">
        <f t="shared" si="3"/>
        <v>0</v>
      </c>
      <c r="K48" s="257"/>
      <c r="L48" s="257"/>
      <c r="M48" s="257"/>
      <c r="N48" s="257"/>
      <c r="O48" s="257"/>
      <c r="P48" s="257"/>
      <c r="Q48" s="257"/>
      <c r="R48" s="258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5"/>
    </row>
    <row r="49" spans="1:39" ht="20.100000000000001" customHeight="1" x14ac:dyDescent="0.2">
      <c r="A49" s="77"/>
      <c r="B49" s="78"/>
      <c r="C49" s="79"/>
      <c r="D49" s="73">
        <f t="shared" si="2"/>
        <v>0</v>
      </c>
      <c r="E49" s="130">
        <f t="shared" si="0"/>
        <v>0</v>
      </c>
      <c r="F49" s="78"/>
      <c r="G49" s="79"/>
      <c r="H49" s="130">
        <f t="shared" si="1"/>
        <v>0</v>
      </c>
      <c r="I49" s="80"/>
      <c r="J49" s="256">
        <f t="shared" si="3"/>
        <v>0</v>
      </c>
      <c r="K49" s="257"/>
      <c r="L49" s="257"/>
      <c r="M49" s="257"/>
      <c r="N49" s="257"/>
      <c r="O49" s="257"/>
      <c r="P49" s="257"/>
      <c r="Q49" s="257"/>
      <c r="R49" s="258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5"/>
    </row>
    <row r="50" spans="1:39" ht="20.100000000000001" customHeight="1" x14ac:dyDescent="0.2">
      <c r="A50" s="77"/>
      <c r="B50" s="78"/>
      <c r="C50" s="79"/>
      <c r="D50" s="73">
        <f t="shared" si="2"/>
        <v>0</v>
      </c>
      <c r="E50" s="130">
        <f t="shared" si="0"/>
        <v>0</v>
      </c>
      <c r="F50" s="78"/>
      <c r="G50" s="79"/>
      <c r="H50" s="130">
        <f t="shared" si="1"/>
        <v>0</v>
      </c>
      <c r="I50" s="80"/>
      <c r="J50" s="256">
        <f t="shared" si="3"/>
        <v>0</v>
      </c>
      <c r="K50" s="257"/>
      <c r="L50" s="257"/>
      <c r="M50" s="257"/>
      <c r="N50" s="257"/>
      <c r="O50" s="257"/>
      <c r="P50" s="257"/>
      <c r="Q50" s="257"/>
      <c r="R50" s="258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5"/>
    </row>
    <row r="51" spans="1:39" ht="20.100000000000001" customHeight="1" x14ac:dyDescent="0.2">
      <c r="A51" s="77"/>
      <c r="B51" s="78"/>
      <c r="C51" s="79"/>
      <c r="D51" s="73">
        <f t="shared" si="2"/>
        <v>0</v>
      </c>
      <c r="E51" s="130">
        <f t="shared" si="0"/>
        <v>0</v>
      </c>
      <c r="F51" s="78"/>
      <c r="G51" s="79"/>
      <c r="H51" s="130">
        <f t="shared" si="1"/>
        <v>0</v>
      </c>
      <c r="I51" s="80"/>
      <c r="J51" s="256">
        <f t="shared" si="3"/>
        <v>0</v>
      </c>
      <c r="K51" s="257"/>
      <c r="L51" s="257"/>
      <c r="M51" s="257"/>
      <c r="N51" s="257"/>
      <c r="O51" s="257"/>
      <c r="P51" s="257"/>
      <c r="Q51" s="257"/>
      <c r="R51" s="258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5"/>
    </row>
    <row r="52" spans="1:39" ht="20.100000000000001" customHeight="1" x14ac:dyDescent="0.2">
      <c r="A52" s="77"/>
      <c r="B52" s="78"/>
      <c r="C52" s="79"/>
      <c r="D52" s="73">
        <f t="shared" si="2"/>
        <v>0</v>
      </c>
      <c r="E52" s="130">
        <f t="shared" si="0"/>
        <v>0</v>
      </c>
      <c r="F52" s="78"/>
      <c r="G52" s="79"/>
      <c r="H52" s="130">
        <f t="shared" si="1"/>
        <v>0</v>
      </c>
      <c r="I52" s="80"/>
      <c r="J52" s="256">
        <f t="shared" si="3"/>
        <v>0</v>
      </c>
      <c r="K52" s="257"/>
      <c r="L52" s="257"/>
      <c r="M52" s="257"/>
      <c r="N52" s="257"/>
      <c r="O52" s="257"/>
      <c r="P52" s="257"/>
      <c r="Q52" s="257"/>
      <c r="R52" s="258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5"/>
    </row>
    <row r="53" spans="1:39" ht="20.100000000000001" customHeight="1" x14ac:dyDescent="0.2">
      <c r="A53" s="77"/>
      <c r="B53" s="78"/>
      <c r="C53" s="79"/>
      <c r="D53" s="73">
        <f t="shared" si="2"/>
        <v>0</v>
      </c>
      <c r="E53" s="130">
        <f t="shared" si="0"/>
        <v>0</v>
      </c>
      <c r="F53" s="78"/>
      <c r="G53" s="79"/>
      <c r="H53" s="130">
        <f t="shared" si="1"/>
        <v>0</v>
      </c>
      <c r="I53" s="80"/>
      <c r="J53" s="256">
        <f t="shared" si="3"/>
        <v>0</v>
      </c>
      <c r="K53" s="257"/>
      <c r="L53" s="257"/>
      <c r="M53" s="257"/>
      <c r="N53" s="257"/>
      <c r="O53" s="257"/>
      <c r="P53" s="257"/>
      <c r="Q53" s="257"/>
      <c r="R53" s="258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5"/>
    </row>
    <row r="54" spans="1:39" ht="20.100000000000001" customHeight="1" x14ac:dyDescent="0.2">
      <c r="A54" s="77"/>
      <c r="B54" s="78"/>
      <c r="C54" s="79"/>
      <c r="D54" s="73">
        <f t="shared" si="2"/>
        <v>0</v>
      </c>
      <c r="E54" s="130">
        <f t="shared" si="0"/>
        <v>0</v>
      </c>
      <c r="F54" s="78"/>
      <c r="G54" s="79"/>
      <c r="H54" s="130">
        <f t="shared" si="1"/>
        <v>0</v>
      </c>
      <c r="I54" s="80"/>
      <c r="J54" s="256">
        <f t="shared" si="3"/>
        <v>0</v>
      </c>
      <c r="K54" s="257"/>
      <c r="L54" s="257"/>
      <c r="M54" s="257"/>
      <c r="N54" s="257"/>
      <c r="O54" s="257"/>
      <c r="P54" s="257"/>
      <c r="Q54" s="257"/>
      <c r="R54" s="258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5"/>
    </row>
    <row r="55" spans="1:39" ht="20.100000000000001" customHeight="1" x14ac:dyDescent="0.2">
      <c r="A55" s="77"/>
      <c r="B55" s="78"/>
      <c r="C55" s="79"/>
      <c r="D55" s="73">
        <f t="shared" si="2"/>
        <v>0</v>
      </c>
      <c r="E55" s="130">
        <f t="shared" si="0"/>
        <v>0</v>
      </c>
      <c r="F55" s="78"/>
      <c r="G55" s="79"/>
      <c r="H55" s="130">
        <f t="shared" si="1"/>
        <v>0</v>
      </c>
      <c r="I55" s="80"/>
      <c r="J55" s="256">
        <f t="shared" si="3"/>
        <v>0</v>
      </c>
      <c r="K55" s="257"/>
      <c r="L55" s="257"/>
      <c r="M55" s="257"/>
      <c r="N55" s="257"/>
      <c r="O55" s="257"/>
      <c r="P55" s="257"/>
      <c r="Q55" s="257"/>
      <c r="R55" s="258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5"/>
    </row>
    <row r="56" spans="1:39" ht="20.100000000000001" customHeight="1" x14ac:dyDescent="0.2">
      <c r="A56" s="77"/>
      <c r="B56" s="78"/>
      <c r="C56" s="79"/>
      <c r="D56" s="73">
        <f t="shared" si="2"/>
        <v>0</v>
      </c>
      <c r="E56" s="130">
        <f t="shared" si="0"/>
        <v>0</v>
      </c>
      <c r="F56" s="78"/>
      <c r="G56" s="79"/>
      <c r="H56" s="130">
        <f t="shared" si="1"/>
        <v>0</v>
      </c>
      <c r="I56" s="80"/>
      <c r="J56" s="256">
        <f t="shared" si="3"/>
        <v>0</v>
      </c>
      <c r="K56" s="257"/>
      <c r="L56" s="257"/>
      <c r="M56" s="257"/>
      <c r="N56" s="257"/>
      <c r="O56" s="257"/>
      <c r="P56" s="257"/>
      <c r="Q56" s="257"/>
      <c r="R56" s="258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5"/>
    </row>
    <row r="57" spans="1:39" ht="39.75" customHeight="1" thickBot="1" x14ac:dyDescent="0.3">
      <c r="A57" s="86" t="s">
        <v>15</v>
      </c>
      <c r="B57" s="87" t="str">
        <f>IF((SUM(B35:B56))&gt;0,(SUM(B35:B56))," ")</f>
        <v xml:space="preserve"> </v>
      </c>
      <c r="C57" s="87" t="str">
        <f>IF((SUM(C35:C56))&gt;0,(SUM(C35:C56))," ")</f>
        <v xml:space="preserve"> </v>
      </c>
      <c r="E57" s="88"/>
      <c r="F57" s="89"/>
      <c r="G57" s="89"/>
      <c r="H57" s="88"/>
      <c r="I57" s="90" t="s">
        <v>53</v>
      </c>
      <c r="J57" s="298">
        <f>SUM(J35:J56)</f>
        <v>0</v>
      </c>
      <c r="K57" s="298"/>
      <c r="L57" s="298"/>
      <c r="M57" s="298"/>
      <c r="N57" s="298"/>
      <c r="O57" s="298"/>
      <c r="P57" s="298"/>
      <c r="Q57" s="298"/>
      <c r="R57" s="298"/>
      <c r="U57" s="91" t="s">
        <v>36</v>
      </c>
      <c r="V57" s="92"/>
      <c r="Z57" s="299"/>
      <c r="AA57" s="300"/>
      <c r="AB57" s="300"/>
      <c r="AC57" s="300"/>
      <c r="AD57" s="299"/>
      <c r="AE57" s="300"/>
      <c r="AF57" s="300"/>
      <c r="AG57" s="300"/>
      <c r="AH57" s="299"/>
      <c r="AI57" s="300"/>
      <c r="AJ57" s="300"/>
      <c r="AK57" s="300"/>
      <c r="AL57" s="97"/>
      <c r="AM57" s="97"/>
    </row>
    <row r="58" spans="1:39" ht="21" customHeight="1" thickTop="1" x14ac:dyDescent="0.2">
      <c r="A58" s="86"/>
      <c r="B58" s="301">
        <f>SUM(D35:D56)/1000</f>
        <v>0</v>
      </c>
      <c r="C58" s="301"/>
      <c r="D58" s="93"/>
      <c r="E58" s="88"/>
      <c r="F58" s="89"/>
      <c r="G58" s="89"/>
      <c r="H58" s="88"/>
      <c r="I58" s="94" t="s">
        <v>54</v>
      </c>
      <c r="J58" s="302">
        <f>B58*23</f>
        <v>0</v>
      </c>
      <c r="K58" s="302"/>
      <c r="L58" s="302"/>
      <c r="M58" s="302"/>
      <c r="N58" s="302"/>
      <c r="O58" s="302"/>
      <c r="P58" s="302"/>
      <c r="Q58" s="302"/>
      <c r="R58" s="302"/>
      <c r="V58" s="92"/>
      <c r="Z58" s="95" t="s">
        <v>37</v>
      </c>
    </row>
    <row r="59" spans="1:39" ht="13.5" customHeight="1" x14ac:dyDescent="0.2">
      <c r="A59" s="89"/>
      <c r="I59" s="96" t="s">
        <v>38</v>
      </c>
      <c r="J59" s="295"/>
      <c r="K59" s="295"/>
      <c r="L59" s="295"/>
      <c r="M59" s="295"/>
      <c r="N59" s="295"/>
      <c r="O59" s="295"/>
      <c r="P59" s="295"/>
    </row>
  </sheetData>
  <sheetProtection algorithmName="SHA-512" hashValue="OocIZ9qpdBUNfmTYpU1p0fJd8KxVCQ0IDa4UQP94WES9ApIhzsd2Gea4/hE8Dt+s9WZgbCdTatyzqrThkXjjAA==" saltValue="xdRuwJCbb0GPRNsQQVjHMA==" spinCount="100000" sheet="1" objects="1" scenarios="1"/>
  <protectedRanges>
    <protectedRange sqref="U57:AM58" name="Bereich2"/>
    <protectedRange sqref="A3:AM34" name="Bereich1"/>
  </protectedRanges>
  <mergeCells count="108">
    <mergeCell ref="B30:B34"/>
    <mergeCell ref="C30:C34"/>
    <mergeCell ref="F30:F34"/>
    <mergeCell ref="J30:U31"/>
    <mergeCell ref="V30:AA31"/>
    <mergeCell ref="AC32:AM32"/>
    <mergeCell ref="J59:P59"/>
    <mergeCell ref="A18:A34"/>
    <mergeCell ref="B18:E20"/>
    <mergeCell ref="F18:H20"/>
    <mergeCell ref="I18:I20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F24:G26"/>
    <mergeCell ref="B27:B29"/>
    <mergeCell ref="C27:C28"/>
    <mergeCell ref="F27:F29"/>
    <mergeCell ref="G27:G29"/>
    <mergeCell ref="I28:I34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S56:AM56"/>
    <mergeCell ref="Z57:AC57"/>
    <mergeCell ref="AD57:AG57"/>
    <mergeCell ref="AH57:AK57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O4:T7"/>
    <mergeCell ref="U4:Z7"/>
    <mergeCell ref="AA4:AC7"/>
    <mergeCell ref="A6:A8"/>
    <mergeCell ref="B6:I8"/>
    <mergeCell ref="J8:K8"/>
    <mergeCell ref="X8:Y8"/>
    <mergeCell ref="AL8:AM8"/>
    <mergeCell ref="G30:G34"/>
    <mergeCell ref="A9:A13"/>
    <mergeCell ref="B9:I13"/>
    <mergeCell ref="J41:R41"/>
    <mergeCell ref="S41:AM41"/>
    <mergeCell ref="B58:C58"/>
    <mergeCell ref="J58:R58"/>
    <mergeCell ref="J48:R48"/>
    <mergeCell ref="S48:AM48"/>
    <mergeCell ref="J49:R49"/>
    <mergeCell ref="S49:AM49"/>
    <mergeCell ref="J52:R52"/>
    <mergeCell ref="S52:AM52"/>
    <mergeCell ref="J45:R45"/>
    <mergeCell ref="S45:AM45"/>
    <mergeCell ref="J46:R46"/>
    <mergeCell ref="S46:AM46"/>
    <mergeCell ref="J47:R47"/>
    <mergeCell ref="S47:AM47"/>
    <mergeCell ref="J56:R56"/>
    <mergeCell ref="J57:R57"/>
    <mergeCell ref="J53:R53"/>
    <mergeCell ref="S53:AM53"/>
    <mergeCell ref="J54:R54"/>
    <mergeCell ref="S54:AM54"/>
    <mergeCell ref="J55:R55"/>
    <mergeCell ref="S55:AM55"/>
    <mergeCell ref="A1:AM1"/>
    <mergeCell ref="J50:R50"/>
    <mergeCell ref="S50:AM50"/>
    <mergeCell ref="J51:R51"/>
    <mergeCell ref="S51:AM51"/>
    <mergeCell ref="J36:R36"/>
    <mergeCell ref="S36:AM36"/>
    <mergeCell ref="J37:R37"/>
    <mergeCell ref="S37:AM37"/>
    <mergeCell ref="J38:R38"/>
    <mergeCell ref="S38:AM38"/>
    <mergeCell ref="J34:R34"/>
    <mergeCell ref="J35:R35"/>
    <mergeCell ref="S35:AM35"/>
    <mergeCell ref="J42:R42"/>
    <mergeCell ref="S42:AM42"/>
    <mergeCell ref="J43:R43"/>
    <mergeCell ref="S43:AM43"/>
    <mergeCell ref="J44:R44"/>
    <mergeCell ref="S44:AM44"/>
    <mergeCell ref="J39:R39"/>
    <mergeCell ref="S39:AM39"/>
    <mergeCell ref="J40:R40"/>
    <mergeCell ref="S40:AM40"/>
  </mergeCells>
  <hyperlinks>
    <hyperlink ref="I58" r:id="rId1" xr:uid="{1607DB11-6CBD-449C-BB39-E4E2743895A6}"/>
  </hyperlinks>
  <pageMargins left="0.70866141732283472" right="0.70866141732283472" top="0.78740157480314965" bottom="0.59055118110236227" header="0.31496062992125984" footer="0.31496062992125984"/>
  <pageSetup paperSize="9" scale="65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A81F2F-A7CD-4D81-B2AA-3E561625615E}">
          <x14:formula1>
            <xm:f>Emissionsfaktoren!$A$1:$A$19</xm:f>
          </x14:formula1>
          <xm:sqref>C29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59"/>
  <sheetViews>
    <sheetView zoomScaleNormal="100" workbookViewId="0">
      <selection activeCell="B6" sqref="B6:I8"/>
    </sheetView>
  </sheetViews>
  <sheetFormatPr baseColWidth="10" defaultColWidth="11.42578125" defaultRowHeight="21" customHeight="1" x14ac:dyDescent="0.2"/>
  <cols>
    <col min="1" max="1" width="13.5703125" style="51" customWidth="1"/>
    <col min="2" max="2" width="11.42578125" style="51" customWidth="1"/>
    <col min="3" max="3" width="15.140625" style="51" customWidth="1"/>
    <col min="4" max="4" width="25.85546875" style="51" hidden="1" customWidth="1"/>
    <col min="5" max="5" width="12.85546875" style="52" customWidth="1"/>
    <col min="6" max="7" width="11.42578125" style="51" customWidth="1"/>
    <col min="8" max="8" width="11.42578125" style="52" customWidth="1"/>
    <col min="9" max="9" width="14.42578125" style="52" customWidth="1"/>
    <col min="10" max="10" width="2.42578125" style="52" customWidth="1"/>
    <col min="11" max="27" width="2.42578125" style="51" customWidth="1"/>
    <col min="28" max="28" width="9.42578125" style="51" customWidth="1"/>
    <col min="29" max="37" width="2.42578125" style="51" customWidth="1"/>
    <col min="38" max="38" width="5.42578125" style="51" customWidth="1"/>
    <col min="39" max="39" width="5.5703125" style="51" customWidth="1"/>
    <col min="40" max="16384" width="11.42578125" style="51"/>
  </cols>
  <sheetData>
    <row r="1" spans="1:39" ht="21" customHeight="1" x14ac:dyDescent="0.2">
      <c r="A1" s="149" t="s">
        <v>103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1"/>
    </row>
    <row r="2" spans="1:39" ht="21" customHeight="1" x14ac:dyDescent="0.2">
      <c r="A2" s="182" t="s">
        <v>109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4"/>
    </row>
    <row r="3" spans="1:39" ht="13.5" customHeight="1" x14ac:dyDescent="0.2">
      <c r="A3" s="165" t="s">
        <v>10</v>
      </c>
      <c r="B3" s="165"/>
      <c r="C3" s="165"/>
      <c r="D3" s="165"/>
      <c r="E3" s="165"/>
      <c r="F3" s="165"/>
      <c r="G3" s="165"/>
      <c r="H3" s="165"/>
      <c r="I3" s="166"/>
      <c r="J3" s="152" t="s">
        <v>17</v>
      </c>
      <c r="K3" s="153"/>
      <c r="L3" s="153"/>
      <c r="M3" s="153"/>
      <c r="N3" s="169"/>
      <c r="O3" s="153" t="s">
        <v>105</v>
      </c>
      <c r="P3" s="153"/>
      <c r="Q3" s="153"/>
      <c r="R3" s="153"/>
      <c r="S3" s="153"/>
      <c r="T3" s="153"/>
      <c r="U3" s="152" t="s">
        <v>18</v>
      </c>
      <c r="V3" s="153"/>
      <c r="W3" s="153"/>
      <c r="X3" s="153"/>
      <c r="Y3" s="153"/>
      <c r="Z3" s="169"/>
      <c r="AA3" s="152" t="s">
        <v>19</v>
      </c>
      <c r="AB3" s="153"/>
      <c r="AC3" s="169"/>
      <c r="AD3" s="152" t="s">
        <v>20</v>
      </c>
      <c r="AE3" s="153"/>
      <c r="AF3" s="153"/>
      <c r="AG3" s="154">
        <f>J57</f>
        <v>0</v>
      </c>
      <c r="AH3" s="155"/>
      <c r="AI3" s="155"/>
      <c r="AJ3" s="155"/>
      <c r="AK3" s="155"/>
      <c r="AL3" s="155"/>
      <c r="AM3" s="156"/>
    </row>
    <row r="4" spans="1:39" ht="5.25" customHeight="1" x14ac:dyDescent="0.2">
      <c r="A4" s="167"/>
      <c r="B4" s="167"/>
      <c r="C4" s="167"/>
      <c r="D4" s="167"/>
      <c r="E4" s="167"/>
      <c r="F4" s="167"/>
      <c r="G4" s="167"/>
      <c r="H4" s="167"/>
      <c r="I4" s="168"/>
      <c r="J4" s="159"/>
      <c r="K4" s="160"/>
      <c r="L4" s="160"/>
      <c r="M4" s="160"/>
      <c r="N4" s="161"/>
      <c r="O4" s="170"/>
      <c r="P4" s="170"/>
      <c r="Q4" s="170"/>
      <c r="R4" s="170"/>
      <c r="S4" s="170"/>
      <c r="T4" s="171"/>
      <c r="U4" s="174"/>
      <c r="V4" s="170"/>
      <c r="W4" s="170"/>
      <c r="X4" s="170"/>
      <c r="Y4" s="170"/>
      <c r="Z4" s="171"/>
      <c r="AA4" s="176"/>
      <c r="AB4" s="177"/>
      <c r="AC4" s="178"/>
      <c r="AD4" s="53"/>
      <c r="AE4" s="53"/>
      <c r="AF4" s="131"/>
      <c r="AG4" s="155"/>
      <c r="AH4" s="155"/>
      <c r="AI4" s="155"/>
      <c r="AJ4" s="155"/>
      <c r="AK4" s="155"/>
      <c r="AL4" s="155"/>
      <c r="AM4" s="156"/>
    </row>
    <row r="5" spans="1:39" ht="5.25" customHeight="1" x14ac:dyDescent="0.2">
      <c r="A5" s="167"/>
      <c r="B5" s="167"/>
      <c r="C5" s="167"/>
      <c r="D5" s="167"/>
      <c r="E5" s="167"/>
      <c r="F5" s="167"/>
      <c r="G5" s="167"/>
      <c r="H5" s="167"/>
      <c r="I5" s="168"/>
      <c r="J5" s="159"/>
      <c r="K5" s="160"/>
      <c r="L5" s="160"/>
      <c r="M5" s="160"/>
      <c r="N5" s="161"/>
      <c r="O5" s="170"/>
      <c r="P5" s="170"/>
      <c r="Q5" s="170"/>
      <c r="R5" s="170"/>
      <c r="S5" s="170"/>
      <c r="T5" s="171"/>
      <c r="U5" s="174"/>
      <c r="V5" s="170"/>
      <c r="W5" s="170"/>
      <c r="X5" s="170"/>
      <c r="Y5" s="170"/>
      <c r="Z5" s="171"/>
      <c r="AA5" s="176"/>
      <c r="AB5" s="177"/>
      <c r="AC5" s="178"/>
      <c r="AD5" s="53"/>
      <c r="AE5" s="53"/>
      <c r="AF5" s="131"/>
      <c r="AG5" s="155"/>
      <c r="AH5" s="155"/>
      <c r="AI5" s="155"/>
      <c r="AJ5" s="155"/>
      <c r="AK5" s="155"/>
      <c r="AL5" s="155"/>
      <c r="AM5" s="156"/>
    </row>
    <row r="6" spans="1:39" ht="9" customHeight="1" x14ac:dyDescent="0.2">
      <c r="A6" s="185" t="s">
        <v>12</v>
      </c>
      <c r="B6" s="195"/>
      <c r="C6" s="196"/>
      <c r="D6" s="196"/>
      <c r="E6" s="196"/>
      <c r="F6" s="196"/>
      <c r="G6" s="196"/>
      <c r="H6" s="196"/>
      <c r="I6" s="196"/>
      <c r="J6" s="159"/>
      <c r="K6" s="160"/>
      <c r="L6" s="160"/>
      <c r="M6" s="160"/>
      <c r="N6" s="161"/>
      <c r="O6" s="170"/>
      <c r="P6" s="170"/>
      <c r="Q6" s="170"/>
      <c r="R6" s="170"/>
      <c r="S6" s="170"/>
      <c r="T6" s="171"/>
      <c r="U6" s="174"/>
      <c r="V6" s="170"/>
      <c r="W6" s="170"/>
      <c r="X6" s="170"/>
      <c r="Y6" s="170"/>
      <c r="Z6" s="171"/>
      <c r="AA6" s="176"/>
      <c r="AB6" s="177"/>
      <c r="AC6" s="178"/>
      <c r="AD6" s="53"/>
      <c r="AE6" s="53"/>
      <c r="AF6" s="131"/>
      <c r="AG6" s="155"/>
      <c r="AH6" s="155"/>
      <c r="AI6" s="155"/>
      <c r="AJ6" s="155"/>
      <c r="AK6" s="155"/>
      <c r="AL6" s="155"/>
      <c r="AM6" s="156"/>
    </row>
    <row r="7" spans="1:39" ht="5.25" customHeight="1" thickBot="1" x14ac:dyDescent="0.25">
      <c r="A7" s="185"/>
      <c r="B7" s="197"/>
      <c r="C7" s="198"/>
      <c r="D7" s="198"/>
      <c r="E7" s="198"/>
      <c r="F7" s="198"/>
      <c r="G7" s="198"/>
      <c r="H7" s="198"/>
      <c r="I7" s="198"/>
      <c r="J7" s="162"/>
      <c r="K7" s="163"/>
      <c r="L7" s="163"/>
      <c r="M7" s="163"/>
      <c r="N7" s="164"/>
      <c r="O7" s="172"/>
      <c r="P7" s="172"/>
      <c r="Q7" s="172"/>
      <c r="R7" s="172"/>
      <c r="S7" s="172"/>
      <c r="T7" s="173"/>
      <c r="U7" s="175"/>
      <c r="V7" s="172"/>
      <c r="W7" s="172"/>
      <c r="X7" s="172"/>
      <c r="Y7" s="172"/>
      <c r="Z7" s="173"/>
      <c r="AA7" s="179"/>
      <c r="AB7" s="180"/>
      <c r="AC7" s="181"/>
      <c r="AD7" s="54"/>
      <c r="AE7" s="54"/>
      <c r="AF7" s="132"/>
      <c r="AG7" s="157"/>
      <c r="AH7" s="157"/>
      <c r="AI7" s="157"/>
      <c r="AJ7" s="157"/>
      <c r="AK7" s="157"/>
      <c r="AL7" s="157"/>
      <c r="AM7" s="158"/>
    </row>
    <row r="8" spans="1:39" ht="11.25" customHeight="1" x14ac:dyDescent="0.2">
      <c r="A8" s="185"/>
      <c r="B8" s="199"/>
      <c r="C8" s="200"/>
      <c r="D8" s="200"/>
      <c r="E8" s="200"/>
      <c r="F8" s="200"/>
      <c r="G8" s="200"/>
      <c r="H8" s="200"/>
      <c r="I8" s="201"/>
      <c r="J8" s="202" t="s">
        <v>21</v>
      </c>
      <c r="K8" s="203"/>
      <c r="L8" s="55" t="s">
        <v>22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X8" s="202" t="s">
        <v>23</v>
      </c>
      <c r="Y8" s="204"/>
      <c r="Z8" s="58" t="s">
        <v>24</v>
      </c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7"/>
      <c r="AL8" s="205" t="s">
        <v>25</v>
      </c>
      <c r="AM8" s="206"/>
    </row>
    <row r="9" spans="1:39" ht="5.25" customHeight="1" x14ac:dyDescent="0.2">
      <c r="A9" s="185" t="s">
        <v>11</v>
      </c>
      <c r="B9" s="195"/>
      <c r="C9" s="196"/>
      <c r="D9" s="196"/>
      <c r="E9" s="196"/>
      <c r="F9" s="196"/>
      <c r="G9" s="196"/>
      <c r="H9" s="196"/>
      <c r="I9" s="207"/>
      <c r="J9" s="209"/>
      <c r="K9" s="210"/>
      <c r="L9" s="211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11"/>
      <c r="Y9" s="220"/>
      <c r="Z9" s="229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10"/>
      <c r="AL9" s="59"/>
      <c r="AM9" s="60"/>
    </row>
    <row r="10" spans="1:39" ht="4.5" customHeight="1" x14ac:dyDescent="0.2">
      <c r="A10" s="185"/>
      <c r="B10" s="197"/>
      <c r="C10" s="198"/>
      <c r="D10" s="198"/>
      <c r="E10" s="198"/>
      <c r="F10" s="198"/>
      <c r="G10" s="198"/>
      <c r="H10" s="198"/>
      <c r="I10" s="208"/>
      <c r="J10" s="174"/>
      <c r="K10" s="171"/>
      <c r="L10" s="214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6"/>
      <c r="X10" s="214"/>
      <c r="Y10" s="221"/>
      <c r="Z10" s="231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1"/>
      <c r="AL10" s="59"/>
      <c r="AM10" s="60"/>
    </row>
    <row r="11" spans="1:39" ht="12.75" customHeight="1" x14ac:dyDescent="0.2">
      <c r="A11" s="185"/>
      <c r="B11" s="197"/>
      <c r="C11" s="198"/>
      <c r="D11" s="198"/>
      <c r="E11" s="198"/>
      <c r="F11" s="198"/>
      <c r="G11" s="198"/>
      <c r="H11" s="198"/>
      <c r="I11" s="208"/>
      <c r="J11" s="174"/>
      <c r="K11" s="171"/>
      <c r="L11" s="214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6"/>
      <c r="X11" s="214"/>
      <c r="Y11" s="221"/>
      <c r="Z11" s="231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1"/>
      <c r="AL11" s="59"/>
      <c r="AM11" s="60"/>
    </row>
    <row r="12" spans="1:39" ht="5.25" customHeight="1" thickBot="1" x14ac:dyDescent="0.25">
      <c r="A12" s="185"/>
      <c r="B12" s="197"/>
      <c r="C12" s="198"/>
      <c r="D12" s="198"/>
      <c r="E12" s="198"/>
      <c r="F12" s="198"/>
      <c r="G12" s="198"/>
      <c r="H12" s="198"/>
      <c r="I12" s="208"/>
      <c r="J12" s="175"/>
      <c r="K12" s="173"/>
      <c r="L12" s="217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9"/>
      <c r="X12" s="217"/>
      <c r="Y12" s="222"/>
      <c r="Z12" s="23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3"/>
      <c r="AL12" s="61"/>
      <c r="AM12" s="62"/>
    </row>
    <row r="13" spans="1:39" ht="5.25" customHeight="1" x14ac:dyDescent="0.2">
      <c r="A13" s="185"/>
      <c r="B13" s="199"/>
      <c r="C13" s="200"/>
      <c r="D13" s="200"/>
      <c r="E13" s="200"/>
      <c r="F13" s="200"/>
      <c r="G13" s="200"/>
      <c r="H13" s="200"/>
      <c r="I13" s="201"/>
      <c r="J13" s="233" t="s">
        <v>26</v>
      </c>
      <c r="K13" s="234"/>
      <c r="L13" s="235"/>
      <c r="M13" s="242" t="s">
        <v>108</v>
      </c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8" t="s">
        <v>92</v>
      </c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9"/>
    </row>
    <row r="14" spans="1:39" ht="5.25" customHeight="1" x14ac:dyDescent="0.2">
      <c r="A14" s="185" t="s">
        <v>13</v>
      </c>
      <c r="B14" s="186"/>
      <c r="C14" s="187"/>
      <c r="D14" s="187"/>
      <c r="E14" s="187"/>
      <c r="F14" s="187"/>
      <c r="G14" s="187"/>
      <c r="H14" s="187"/>
      <c r="I14" s="188"/>
      <c r="J14" s="236"/>
      <c r="K14" s="237"/>
      <c r="L14" s="238"/>
      <c r="M14" s="244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1"/>
    </row>
    <row r="15" spans="1:39" ht="5.25" customHeight="1" x14ac:dyDescent="0.2">
      <c r="A15" s="185"/>
      <c r="B15" s="189"/>
      <c r="C15" s="190"/>
      <c r="D15" s="190"/>
      <c r="E15" s="190"/>
      <c r="F15" s="190"/>
      <c r="G15" s="190"/>
      <c r="H15" s="190"/>
      <c r="I15" s="191"/>
      <c r="J15" s="236"/>
      <c r="K15" s="237"/>
      <c r="L15" s="238"/>
      <c r="M15" s="244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1"/>
    </row>
    <row r="16" spans="1:39" ht="11.25" customHeight="1" x14ac:dyDescent="0.2">
      <c r="A16" s="185"/>
      <c r="B16" s="189"/>
      <c r="C16" s="190"/>
      <c r="D16" s="190"/>
      <c r="E16" s="190"/>
      <c r="F16" s="190"/>
      <c r="G16" s="190"/>
      <c r="H16" s="190"/>
      <c r="I16" s="191"/>
      <c r="J16" s="236"/>
      <c r="K16" s="237"/>
      <c r="L16" s="238"/>
      <c r="M16" s="244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1"/>
    </row>
    <row r="17" spans="1:39" ht="5.25" customHeight="1" thickBot="1" x14ac:dyDescent="0.25">
      <c r="A17" s="185"/>
      <c r="B17" s="192"/>
      <c r="C17" s="193"/>
      <c r="D17" s="193"/>
      <c r="E17" s="193"/>
      <c r="F17" s="193"/>
      <c r="G17" s="193"/>
      <c r="H17" s="193"/>
      <c r="I17" s="194"/>
      <c r="J17" s="239"/>
      <c r="K17" s="240"/>
      <c r="L17" s="241"/>
      <c r="M17" s="246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3"/>
    </row>
    <row r="18" spans="1:39" ht="11.25" customHeight="1" x14ac:dyDescent="0.2">
      <c r="A18" s="262" t="s">
        <v>0</v>
      </c>
      <c r="B18" s="265" t="s">
        <v>1</v>
      </c>
      <c r="C18" s="265"/>
      <c r="D18" s="265"/>
      <c r="E18" s="265"/>
      <c r="F18" s="266" t="s">
        <v>2</v>
      </c>
      <c r="G18" s="265"/>
      <c r="H18" s="265"/>
      <c r="I18" s="267" t="s">
        <v>35</v>
      </c>
      <c r="J18" s="202" t="s">
        <v>27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03"/>
      <c r="AA18" s="202" t="s">
        <v>28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03"/>
    </row>
    <row r="19" spans="1:39" ht="7.5" customHeight="1" x14ac:dyDescent="0.2">
      <c r="A19" s="263"/>
      <c r="B19" s="265"/>
      <c r="C19" s="265"/>
      <c r="D19" s="265"/>
      <c r="E19" s="265"/>
      <c r="F19" s="266"/>
      <c r="G19" s="265"/>
      <c r="H19" s="265"/>
      <c r="I19" s="268"/>
      <c r="J19" s="59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60"/>
      <c r="AA19" s="59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60"/>
    </row>
    <row r="20" spans="1:39" ht="7.5" customHeight="1" x14ac:dyDescent="0.2">
      <c r="A20" s="263"/>
      <c r="B20" s="265"/>
      <c r="C20" s="265"/>
      <c r="D20" s="265"/>
      <c r="E20" s="265"/>
      <c r="F20" s="266"/>
      <c r="G20" s="265"/>
      <c r="H20" s="265"/>
      <c r="I20" s="268"/>
      <c r="J20" s="59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60"/>
      <c r="AA20" s="59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0"/>
    </row>
    <row r="21" spans="1:39" ht="7.5" customHeight="1" x14ac:dyDescent="0.2">
      <c r="A21" s="263"/>
      <c r="B21" s="224" t="s">
        <v>16</v>
      </c>
      <c r="C21" s="224"/>
      <c r="D21" s="89"/>
      <c r="E21" s="269" t="s">
        <v>4</v>
      </c>
      <c r="F21" s="225" t="s">
        <v>16</v>
      </c>
      <c r="G21" s="224"/>
      <c r="H21" s="271" t="s">
        <v>4</v>
      </c>
      <c r="I21" s="281" t="s">
        <v>8</v>
      </c>
      <c r="J21" s="59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60"/>
      <c r="AA21" s="59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60"/>
    </row>
    <row r="22" spans="1:39" ht="7.5" customHeight="1" thickBot="1" x14ac:dyDescent="0.25">
      <c r="A22" s="263"/>
      <c r="B22" s="224"/>
      <c r="C22" s="224"/>
      <c r="D22" s="89"/>
      <c r="E22" s="269"/>
      <c r="F22" s="225"/>
      <c r="G22" s="224"/>
      <c r="H22" s="271"/>
      <c r="I22" s="281"/>
      <c r="J22" s="61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2"/>
      <c r="AA22" s="61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2"/>
    </row>
    <row r="23" spans="1:39" ht="11.25" customHeight="1" x14ac:dyDescent="0.2">
      <c r="A23" s="263"/>
      <c r="B23" s="224"/>
      <c r="C23" s="224"/>
      <c r="D23" s="89"/>
      <c r="E23" s="269"/>
      <c r="F23" s="225"/>
      <c r="G23" s="224"/>
      <c r="H23" s="271"/>
      <c r="I23" s="281"/>
      <c r="J23" s="205" t="s">
        <v>29</v>
      </c>
      <c r="K23" s="282"/>
      <c r="L23" s="282"/>
      <c r="M23" s="282"/>
      <c r="N23" s="282"/>
      <c r="O23" s="282"/>
      <c r="P23" s="282"/>
      <c r="Q23" s="64"/>
      <c r="R23" s="64"/>
      <c r="S23" s="65" t="s">
        <v>30</v>
      </c>
      <c r="T23" s="64"/>
      <c r="U23" s="64"/>
      <c r="V23" s="64"/>
      <c r="W23" s="64"/>
      <c r="X23" s="64"/>
      <c r="Y23" s="64"/>
      <c r="Z23" s="66"/>
      <c r="AA23" s="202" t="s">
        <v>31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03"/>
    </row>
    <row r="24" spans="1:39" ht="7.5" customHeight="1" x14ac:dyDescent="0.2">
      <c r="A24" s="263"/>
      <c r="B24" s="224" t="s">
        <v>3</v>
      </c>
      <c r="C24" s="224"/>
      <c r="D24" s="89"/>
      <c r="E24" s="269"/>
      <c r="F24" s="225" t="s">
        <v>3</v>
      </c>
      <c r="G24" s="224"/>
      <c r="H24" s="271"/>
      <c r="I24" s="281"/>
      <c r="J24" s="59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60"/>
      <c r="AA24" s="59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60"/>
    </row>
    <row r="25" spans="1:39" ht="7.5" customHeight="1" x14ac:dyDescent="0.2">
      <c r="A25" s="263"/>
      <c r="B25" s="224"/>
      <c r="C25" s="224"/>
      <c r="D25" s="89"/>
      <c r="E25" s="269"/>
      <c r="F25" s="225"/>
      <c r="G25" s="224"/>
      <c r="H25" s="271"/>
      <c r="I25" s="281"/>
      <c r="J25" s="59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60"/>
      <c r="AA25" s="59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60"/>
    </row>
    <row r="26" spans="1:39" ht="7.5" customHeight="1" x14ac:dyDescent="0.2">
      <c r="A26" s="263"/>
      <c r="B26" s="224"/>
      <c r="C26" s="224"/>
      <c r="D26" s="89"/>
      <c r="E26" s="269"/>
      <c r="F26" s="225"/>
      <c r="G26" s="224"/>
      <c r="H26" s="271"/>
      <c r="I26" s="281"/>
      <c r="J26" s="59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60"/>
      <c r="AA26" s="59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60"/>
    </row>
    <row r="27" spans="1:39" ht="7.5" customHeight="1" thickBot="1" x14ac:dyDescent="0.25">
      <c r="A27" s="263"/>
      <c r="B27" s="226" t="s">
        <v>5</v>
      </c>
      <c r="C27" s="227" t="s">
        <v>6</v>
      </c>
      <c r="D27" s="129"/>
      <c r="E27" s="269"/>
      <c r="F27" s="225" t="s">
        <v>7</v>
      </c>
      <c r="G27" s="224" t="s">
        <v>34</v>
      </c>
      <c r="H27" s="271"/>
      <c r="I27" s="281"/>
      <c r="J27" s="61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2"/>
      <c r="AA27" s="61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2"/>
    </row>
    <row r="28" spans="1:39" ht="11.25" customHeight="1" x14ac:dyDescent="0.2">
      <c r="A28" s="263"/>
      <c r="B28" s="226"/>
      <c r="C28" s="228"/>
      <c r="D28" s="129"/>
      <c r="E28" s="269"/>
      <c r="F28" s="225"/>
      <c r="G28" s="224"/>
      <c r="H28" s="271"/>
      <c r="I28" s="283" t="s">
        <v>9</v>
      </c>
      <c r="J28" s="133" t="s">
        <v>85</v>
      </c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 t="s">
        <v>32</v>
      </c>
      <c r="AD28" s="134"/>
      <c r="AE28" s="134"/>
      <c r="AF28" s="134"/>
      <c r="AG28" s="134"/>
      <c r="AH28" s="134"/>
      <c r="AI28" s="134"/>
      <c r="AJ28" s="134"/>
      <c r="AK28" s="134"/>
      <c r="AL28" s="134"/>
      <c r="AM28" s="135"/>
    </row>
    <row r="29" spans="1:39" ht="24" customHeight="1" x14ac:dyDescent="0.2">
      <c r="A29" s="263"/>
      <c r="B29" s="226"/>
      <c r="C29" s="1" t="s">
        <v>47</v>
      </c>
      <c r="D29" s="67">
        <f>VLOOKUP(C29,Emissionsfaktoren!A3:B19,2,FALSE)</f>
        <v>0.17224999999999999</v>
      </c>
      <c r="E29" s="269"/>
      <c r="F29" s="225"/>
      <c r="G29" s="224"/>
      <c r="H29" s="271"/>
      <c r="I29" s="283"/>
      <c r="J29" s="136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8"/>
    </row>
    <row r="30" spans="1:39" ht="5.25" customHeight="1" x14ac:dyDescent="0.2">
      <c r="A30" s="263"/>
      <c r="B30" s="273">
        <v>0.1</v>
      </c>
      <c r="C30" s="273">
        <v>0.38</v>
      </c>
      <c r="D30" s="127"/>
      <c r="E30" s="269"/>
      <c r="F30" s="275" t="s">
        <v>33</v>
      </c>
      <c r="G30" s="273">
        <v>0.02</v>
      </c>
      <c r="H30" s="271"/>
      <c r="I30" s="283"/>
      <c r="J30" s="277" t="s">
        <v>104</v>
      </c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96"/>
      <c r="W30" s="296"/>
      <c r="X30" s="296"/>
      <c r="Y30" s="296"/>
      <c r="Z30" s="296"/>
      <c r="AA30" s="296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8"/>
    </row>
    <row r="31" spans="1:39" ht="14.25" customHeight="1" x14ac:dyDescent="0.2">
      <c r="A31" s="263"/>
      <c r="B31" s="273"/>
      <c r="C31" s="273"/>
      <c r="D31" s="127"/>
      <c r="E31" s="269"/>
      <c r="F31" s="275"/>
      <c r="G31" s="273"/>
      <c r="H31" s="271"/>
      <c r="I31" s="283"/>
      <c r="J31" s="279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97"/>
      <c r="W31" s="297"/>
      <c r="X31" s="297"/>
      <c r="Y31" s="297"/>
      <c r="Z31" s="297"/>
      <c r="AA31" s="297"/>
      <c r="AB31" s="139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1"/>
    </row>
    <row r="32" spans="1:39" ht="6" customHeight="1" thickBot="1" x14ac:dyDescent="0.25">
      <c r="A32" s="263"/>
      <c r="B32" s="273"/>
      <c r="C32" s="273"/>
      <c r="D32" s="127"/>
      <c r="E32" s="269"/>
      <c r="F32" s="275"/>
      <c r="G32" s="273"/>
      <c r="H32" s="271"/>
      <c r="I32" s="283"/>
      <c r="J32" s="142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6"/>
    </row>
    <row r="33" spans="1:39" ht="7.5" customHeight="1" x14ac:dyDescent="0.2">
      <c r="A33" s="263"/>
      <c r="B33" s="273"/>
      <c r="C33" s="273"/>
      <c r="D33" s="127"/>
      <c r="E33" s="269"/>
      <c r="F33" s="275"/>
      <c r="G33" s="273"/>
      <c r="H33" s="271"/>
      <c r="I33" s="283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1:39" ht="14.25" customHeight="1" x14ac:dyDescent="0.2">
      <c r="A34" s="264"/>
      <c r="B34" s="274"/>
      <c r="C34" s="274"/>
      <c r="D34" s="128"/>
      <c r="E34" s="270"/>
      <c r="F34" s="276"/>
      <c r="G34" s="274"/>
      <c r="H34" s="272"/>
      <c r="I34" s="284"/>
      <c r="J34" s="287" t="s">
        <v>14</v>
      </c>
      <c r="K34" s="288"/>
      <c r="L34" s="288"/>
      <c r="M34" s="288"/>
      <c r="N34" s="288"/>
      <c r="O34" s="288"/>
      <c r="P34" s="288"/>
      <c r="Q34" s="288"/>
      <c r="R34" s="289"/>
      <c r="S34" s="144" t="s">
        <v>106</v>
      </c>
      <c r="T34" s="145"/>
      <c r="U34" s="146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7"/>
    </row>
    <row r="35" spans="1:39" ht="20.100000000000001" customHeight="1" x14ac:dyDescent="0.2">
      <c r="A35" s="70"/>
      <c r="B35" s="71"/>
      <c r="C35" s="72"/>
      <c r="D35" s="73">
        <f>C35*$D$29</f>
        <v>0</v>
      </c>
      <c r="E35" s="74">
        <f t="shared" ref="E35:E56" si="0">IF(B35*B$30+C35*C$30&gt;0,B35*B$30+C35*C$30,0)</f>
        <v>0</v>
      </c>
      <c r="F35" s="75"/>
      <c r="G35" s="72"/>
      <c r="H35" s="130">
        <f t="shared" ref="H35:H56" si="1">IF(F35&gt;0,F35*G35*G$30,0)</f>
        <v>0</v>
      </c>
      <c r="I35" s="76"/>
      <c r="J35" s="290">
        <f>IF(B35+C35+F35+G35+I35&gt;0,(E35+H35+I35),0)</f>
        <v>0</v>
      </c>
      <c r="K35" s="291"/>
      <c r="L35" s="291"/>
      <c r="M35" s="291"/>
      <c r="N35" s="291"/>
      <c r="O35" s="291"/>
      <c r="P35" s="291"/>
      <c r="Q35" s="291"/>
      <c r="R35" s="292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4"/>
    </row>
    <row r="36" spans="1:39" ht="20.100000000000001" customHeight="1" x14ac:dyDescent="0.2">
      <c r="A36" s="77"/>
      <c r="B36" s="78"/>
      <c r="C36" s="79"/>
      <c r="D36" s="73">
        <f t="shared" ref="D36:D56" si="2">C36*$D$29</f>
        <v>0</v>
      </c>
      <c r="E36" s="130">
        <f t="shared" si="0"/>
        <v>0</v>
      </c>
      <c r="F36" s="78"/>
      <c r="G36" s="79"/>
      <c r="H36" s="130">
        <f t="shared" si="1"/>
        <v>0</v>
      </c>
      <c r="I36" s="80"/>
      <c r="J36" s="256">
        <f t="shared" ref="J36:J56" si="3">IF(B36+C36+F36+G36+I36&gt;0,(E36+H36+I36),0)</f>
        <v>0</v>
      </c>
      <c r="K36" s="257"/>
      <c r="L36" s="257"/>
      <c r="M36" s="257"/>
      <c r="N36" s="257"/>
      <c r="O36" s="257"/>
      <c r="P36" s="257"/>
      <c r="Q36" s="257"/>
      <c r="R36" s="258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5"/>
    </row>
    <row r="37" spans="1:39" ht="20.100000000000001" customHeight="1" x14ac:dyDescent="0.2">
      <c r="A37" s="77"/>
      <c r="B37" s="78"/>
      <c r="C37" s="79"/>
      <c r="D37" s="73">
        <f t="shared" si="2"/>
        <v>0</v>
      </c>
      <c r="E37" s="130">
        <f t="shared" si="0"/>
        <v>0</v>
      </c>
      <c r="F37" s="78"/>
      <c r="G37" s="79"/>
      <c r="H37" s="130">
        <f t="shared" si="1"/>
        <v>0</v>
      </c>
      <c r="I37" s="80"/>
      <c r="J37" s="256">
        <f t="shared" si="3"/>
        <v>0</v>
      </c>
      <c r="K37" s="257"/>
      <c r="L37" s="257"/>
      <c r="M37" s="257"/>
      <c r="N37" s="257"/>
      <c r="O37" s="257"/>
      <c r="P37" s="257"/>
      <c r="Q37" s="257"/>
      <c r="R37" s="258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5"/>
    </row>
    <row r="38" spans="1:39" ht="20.100000000000001" customHeight="1" x14ac:dyDescent="0.2">
      <c r="A38" s="77"/>
      <c r="B38" s="78"/>
      <c r="C38" s="79"/>
      <c r="D38" s="73">
        <f t="shared" si="2"/>
        <v>0</v>
      </c>
      <c r="E38" s="130">
        <f t="shared" si="0"/>
        <v>0</v>
      </c>
      <c r="F38" s="78"/>
      <c r="G38" s="79"/>
      <c r="H38" s="130">
        <f t="shared" si="1"/>
        <v>0</v>
      </c>
      <c r="I38" s="80"/>
      <c r="J38" s="256">
        <f t="shared" si="3"/>
        <v>0</v>
      </c>
      <c r="K38" s="257"/>
      <c r="L38" s="257"/>
      <c r="M38" s="257"/>
      <c r="N38" s="257"/>
      <c r="O38" s="257"/>
      <c r="P38" s="257"/>
      <c r="Q38" s="257"/>
      <c r="R38" s="258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5"/>
    </row>
    <row r="39" spans="1:39" ht="20.100000000000001" customHeight="1" x14ac:dyDescent="0.2">
      <c r="A39" s="77"/>
      <c r="B39" s="78"/>
      <c r="C39" s="79"/>
      <c r="D39" s="73">
        <f t="shared" si="2"/>
        <v>0</v>
      </c>
      <c r="E39" s="130">
        <f t="shared" si="0"/>
        <v>0</v>
      </c>
      <c r="F39" s="78"/>
      <c r="G39" s="79"/>
      <c r="H39" s="130">
        <f t="shared" si="1"/>
        <v>0</v>
      </c>
      <c r="I39" s="80"/>
      <c r="J39" s="256">
        <f t="shared" si="3"/>
        <v>0</v>
      </c>
      <c r="K39" s="257"/>
      <c r="L39" s="257"/>
      <c r="M39" s="257"/>
      <c r="N39" s="257"/>
      <c r="O39" s="257"/>
      <c r="P39" s="257"/>
      <c r="Q39" s="257"/>
      <c r="R39" s="258"/>
      <c r="S39" s="260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5"/>
    </row>
    <row r="40" spans="1:39" ht="20.100000000000001" customHeight="1" x14ac:dyDescent="0.2">
      <c r="A40" s="77"/>
      <c r="B40" s="78"/>
      <c r="C40" s="79"/>
      <c r="D40" s="73">
        <f t="shared" si="2"/>
        <v>0</v>
      </c>
      <c r="E40" s="130">
        <f t="shared" si="0"/>
        <v>0</v>
      </c>
      <c r="F40" s="78"/>
      <c r="G40" s="79"/>
      <c r="H40" s="130">
        <f t="shared" si="1"/>
        <v>0</v>
      </c>
      <c r="I40" s="80"/>
      <c r="J40" s="256">
        <f t="shared" si="3"/>
        <v>0</v>
      </c>
      <c r="K40" s="257"/>
      <c r="L40" s="257"/>
      <c r="M40" s="257"/>
      <c r="N40" s="257"/>
      <c r="O40" s="257"/>
      <c r="P40" s="257"/>
      <c r="Q40" s="257"/>
      <c r="R40" s="258"/>
      <c r="S40" s="259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1"/>
    </row>
    <row r="41" spans="1:39" ht="20.100000000000001" customHeight="1" x14ac:dyDescent="0.2">
      <c r="A41" s="77"/>
      <c r="B41" s="78"/>
      <c r="C41" s="79"/>
      <c r="D41" s="73">
        <f t="shared" si="2"/>
        <v>0</v>
      </c>
      <c r="E41" s="130">
        <f t="shared" si="0"/>
        <v>0</v>
      </c>
      <c r="F41" s="78"/>
      <c r="G41" s="79"/>
      <c r="H41" s="130">
        <f t="shared" si="1"/>
        <v>0</v>
      </c>
      <c r="I41" s="80"/>
      <c r="J41" s="256">
        <f t="shared" si="3"/>
        <v>0</v>
      </c>
      <c r="K41" s="257"/>
      <c r="L41" s="257"/>
      <c r="M41" s="257"/>
      <c r="N41" s="257"/>
      <c r="O41" s="257"/>
      <c r="P41" s="257"/>
      <c r="Q41" s="257"/>
      <c r="R41" s="258"/>
      <c r="S41" s="260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5"/>
    </row>
    <row r="42" spans="1:39" ht="20.100000000000001" customHeight="1" x14ac:dyDescent="0.2">
      <c r="A42" s="77"/>
      <c r="B42" s="78"/>
      <c r="C42" s="79"/>
      <c r="D42" s="73">
        <f t="shared" si="2"/>
        <v>0</v>
      </c>
      <c r="E42" s="130">
        <f t="shared" si="0"/>
        <v>0</v>
      </c>
      <c r="F42" s="78"/>
      <c r="G42" s="79"/>
      <c r="H42" s="130">
        <f t="shared" si="1"/>
        <v>0</v>
      </c>
      <c r="I42" s="80"/>
      <c r="J42" s="256">
        <f t="shared" si="3"/>
        <v>0</v>
      </c>
      <c r="K42" s="257"/>
      <c r="L42" s="257"/>
      <c r="M42" s="257"/>
      <c r="N42" s="257"/>
      <c r="O42" s="257"/>
      <c r="P42" s="257"/>
      <c r="Q42" s="257"/>
      <c r="R42" s="258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5"/>
    </row>
    <row r="43" spans="1:39" ht="20.100000000000001" customHeight="1" x14ac:dyDescent="0.2">
      <c r="A43" s="81"/>
      <c r="B43" s="82"/>
      <c r="C43" s="79"/>
      <c r="D43" s="73">
        <f t="shared" si="2"/>
        <v>0</v>
      </c>
      <c r="E43" s="130">
        <f t="shared" si="0"/>
        <v>0</v>
      </c>
      <c r="F43" s="82"/>
      <c r="G43" s="83"/>
      <c r="H43" s="84">
        <f t="shared" si="1"/>
        <v>0</v>
      </c>
      <c r="I43" s="85"/>
      <c r="J43" s="256">
        <f t="shared" si="3"/>
        <v>0</v>
      </c>
      <c r="K43" s="257"/>
      <c r="L43" s="257"/>
      <c r="M43" s="257"/>
      <c r="N43" s="257"/>
      <c r="O43" s="257"/>
      <c r="P43" s="257"/>
      <c r="Q43" s="257"/>
      <c r="R43" s="258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1"/>
    </row>
    <row r="44" spans="1:39" ht="20.100000000000001" customHeight="1" x14ac:dyDescent="0.2">
      <c r="A44" s="77"/>
      <c r="B44" s="78"/>
      <c r="C44" s="79"/>
      <c r="D44" s="73">
        <f t="shared" si="2"/>
        <v>0</v>
      </c>
      <c r="E44" s="130">
        <f t="shared" si="0"/>
        <v>0</v>
      </c>
      <c r="F44" s="78"/>
      <c r="G44" s="79"/>
      <c r="H44" s="130">
        <f t="shared" si="1"/>
        <v>0</v>
      </c>
      <c r="I44" s="80"/>
      <c r="J44" s="256">
        <f t="shared" si="3"/>
        <v>0</v>
      </c>
      <c r="K44" s="257"/>
      <c r="L44" s="257"/>
      <c r="M44" s="257"/>
      <c r="N44" s="257"/>
      <c r="O44" s="257"/>
      <c r="P44" s="257"/>
      <c r="Q44" s="257"/>
      <c r="R44" s="258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5"/>
    </row>
    <row r="45" spans="1:39" ht="20.100000000000001" customHeight="1" x14ac:dyDescent="0.2">
      <c r="A45" s="77"/>
      <c r="B45" s="78"/>
      <c r="C45" s="79"/>
      <c r="D45" s="73">
        <f t="shared" si="2"/>
        <v>0</v>
      </c>
      <c r="E45" s="130">
        <f t="shared" si="0"/>
        <v>0</v>
      </c>
      <c r="F45" s="78"/>
      <c r="G45" s="79"/>
      <c r="H45" s="130">
        <f t="shared" si="1"/>
        <v>0</v>
      </c>
      <c r="I45" s="80"/>
      <c r="J45" s="256">
        <f t="shared" si="3"/>
        <v>0</v>
      </c>
      <c r="K45" s="257"/>
      <c r="L45" s="257"/>
      <c r="M45" s="257"/>
      <c r="N45" s="257"/>
      <c r="O45" s="257"/>
      <c r="P45" s="257"/>
      <c r="Q45" s="257"/>
      <c r="R45" s="258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5"/>
    </row>
    <row r="46" spans="1:39" ht="20.100000000000001" customHeight="1" x14ac:dyDescent="0.2">
      <c r="A46" s="77"/>
      <c r="B46" s="78"/>
      <c r="C46" s="79"/>
      <c r="D46" s="73">
        <f t="shared" si="2"/>
        <v>0</v>
      </c>
      <c r="E46" s="130">
        <f t="shared" si="0"/>
        <v>0</v>
      </c>
      <c r="F46" s="78"/>
      <c r="G46" s="79"/>
      <c r="H46" s="130">
        <f t="shared" si="1"/>
        <v>0</v>
      </c>
      <c r="I46" s="80"/>
      <c r="J46" s="256">
        <f t="shared" si="3"/>
        <v>0</v>
      </c>
      <c r="K46" s="257"/>
      <c r="L46" s="257"/>
      <c r="M46" s="257"/>
      <c r="N46" s="257"/>
      <c r="O46" s="257"/>
      <c r="P46" s="257"/>
      <c r="Q46" s="257"/>
      <c r="R46" s="258"/>
      <c r="S46" s="260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5"/>
    </row>
    <row r="47" spans="1:39" ht="20.100000000000001" customHeight="1" x14ac:dyDescent="0.2">
      <c r="A47" s="77"/>
      <c r="B47" s="78"/>
      <c r="C47" s="79"/>
      <c r="D47" s="73">
        <f t="shared" si="2"/>
        <v>0</v>
      </c>
      <c r="E47" s="130">
        <f t="shared" si="0"/>
        <v>0</v>
      </c>
      <c r="F47" s="78"/>
      <c r="G47" s="79"/>
      <c r="H47" s="130">
        <f t="shared" si="1"/>
        <v>0</v>
      </c>
      <c r="I47" s="80"/>
      <c r="J47" s="256">
        <f t="shared" si="3"/>
        <v>0</v>
      </c>
      <c r="K47" s="257"/>
      <c r="L47" s="257"/>
      <c r="M47" s="257"/>
      <c r="N47" s="257"/>
      <c r="O47" s="257"/>
      <c r="P47" s="257"/>
      <c r="Q47" s="257"/>
      <c r="R47" s="258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5"/>
    </row>
    <row r="48" spans="1:39" ht="20.100000000000001" customHeight="1" x14ac:dyDescent="0.2">
      <c r="A48" s="77"/>
      <c r="B48" s="78"/>
      <c r="C48" s="79"/>
      <c r="D48" s="73">
        <f t="shared" si="2"/>
        <v>0</v>
      </c>
      <c r="E48" s="130">
        <f t="shared" si="0"/>
        <v>0</v>
      </c>
      <c r="F48" s="78"/>
      <c r="G48" s="79"/>
      <c r="H48" s="130">
        <f t="shared" si="1"/>
        <v>0</v>
      </c>
      <c r="I48" s="80"/>
      <c r="J48" s="256">
        <f t="shared" si="3"/>
        <v>0</v>
      </c>
      <c r="K48" s="257"/>
      <c r="L48" s="257"/>
      <c r="M48" s="257"/>
      <c r="N48" s="257"/>
      <c r="O48" s="257"/>
      <c r="P48" s="257"/>
      <c r="Q48" s="257"/>
      <c r="R48" s="258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5"/>
    </row>
    <row r="49" spans="1:39" ht="20.100000000000001" customHeight="1" x14ac:dyDescent="0.2">
      <c r="A49" s="77"/>
      <c r="B49" s="78"/>
      <c r="C49" s="79"/>
      <c r="D49" s="73">
        <f t="shared" si="2"/>
        <v>0</v>
      </c>
      <c r="E49" s="130">
        <f t="shared" si="0"/>
        <v>0</v>
      </c>
      <c r="F49" s="78"/>
      <c r="G49" s="79"/>
      <c r="H49" s="130">
        <f t="shared" si="1"/>
        <v>0</v>
      </c>
      <c r="I49" s="80"/>
      <c r="J49" s="256">
        <f t="shared" si="3"/>
        <v>0</v>
      </c>
      <c r="K49" s="257"/>
      <c r="L49" s="257"/>
      <c r="M49" s="257"/>
      <c r="N49" s="257"/>
      <c r="O49" s="257"/>
      <c r="P49" s="257"/>
      <c r="Q49" s="257"/>
      <c r="R49" s="258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5"/>
    </row>
    <row r="50" spans="1:39" ht="20.100000000000001" customHeight="1" x14ac:dyDescent="0.2">
      <c r="A50" s="77"/>
      <c r="B50" s="78"/>
      <c r="C50" s="79"/>
      <c r="D50" s="73">
        <f t="shared" si="2"/>
        <v>0</v>
      </c>
      <c r="E50" s="130">
        <f t="shared" si="0"/>
        <v>0</v>
      </c>
      <c r="F50" s="78"/>
      <c r="G50" s="79"/>
      <c r="H50" s="130">
        <f t="shared" si="1"/>
        <v>0</v>
      </c>
      <c r="I50" s="80"/>
      <c r="J50" s="256">
        <f t="shared" si="3"/>
        <v>0</v>
      </c>
      <c r="K50" s="257"/>
      <c r="L50" s="257"/>
      <c r="M50" s="257"/>
      <c r="N50" s="257"/>
      <c r="O50" s="257"/>
      <c r="P50" s="257"/>
      <c r="Q50" s="257"/>
      <c r="R50" s="258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5"/>
    </row>
    <row r="51" spans="1:39" ht="20.100000000000001" customHeight="1" x14ac:dyDescent="0.2">
      <c r="A51" s="77"/>
      <c r="B51" s="78"/>
      <c r="C51" s="79"/>
      <c r="D51" s="73">
        <f t="shared" si="2"/>
        <v>0</v>
      </c>
      <c r="E51" s="130">
        <f t="shared" si="0"/>
        <v>0</v>
      </c>
      <c r="F51" s="78"/>
      <c r="G51" s="79"/>
      <c r="H51" s="130">
        <f t="shared" si="1"/>
        <v>0</v>
      </c>
      <c r="I51" s="80"/>
      <c r="J51" s="256">
        <f t="shared" si="3"/>
        <v>0</v>
      </c>
      <c r="K51" s="257"/>
      <c r="L51" s="257"/>
      <c r="M51" s="257"/>
      <c r="N51" s="257"/>
      <c r="O51" s="257"/>
      <c r="P51" s="257"/>
      <c r="Q51" s="257"/>
      <c r="R51" s="258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5"/>
    </row>
    <row r="52" spans="1:39" ht="20.100000000000001" customHeight="1" x14ac:dyDescent="0.2">
      <c r="A52" s="77"/>
      <c r="B52" s="78"/>
      <c r="C52" s="79"/>
      <c r="D52" s="73">
        <f t="shared" si="2"/>
        <v>0</v>
      </c>
      <c r="E52" s="130">
        <f t="shared" si="0"/>
        <v>0</v>
      </c>
      <c r="F52" s="78"/>
      <c r="G52" s="79"/>
      <c r="H52" s="130">
        <f t="shared" si="1"/>
        <v>0</v>
      </c>
      <c r="I52" s="80"/>
      <c r="J52" s="256">
        <f t="shared" si="3"/>
        <v>0</v>
      </c>
      <c r="K52" s="257"/>
      <c r="L52" s="257"/>
      <c r="M52" s="257"/>
      <c r="N52" s="257"/>
      <c r="O52" s="257"/>
      <c r="P52" s="257"/>
      <c r="Q52" s="257"/>
      <c r="R52" s="258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5"/>
    </row>
    <row r="53" spans="1:39" ht="20.100000000000001" customHeight="1" x14ac:dyDescent="0.2">
      <c r="A53" s="77"/>
      <c r="B53" s="78"/>
      <c r="C53" s="79"/>
      <c r="D53" s="73">
        <f t="shared" si="2"/>
        <v>0</v>
      </c>
      <c r="E53" s="130">
        <f t="shared" si="0"/>
        <v>0</v>
      </c>
      <c r="F53" s="78"/>
      <c r="G53" s="79"/>
      <c r="H53" s="130">
        <f t="shared" si="1"/>
        <v>0</v>
      </c>
      <c r="I53" s="80"/>
      <c r="J53" s="256">
        <f t="shared" si="3"/>
        <v>0</v>
      </c>
      <c r="K53" s="257"/>
      <c r="L53" s="257"/>
      <c r="M53" s="257"/>
      <c r="N53" s="257"/>
      <c r="O53" s="257"/>
      <c r="P53" s="257"/>
      <c r="Q53" s="257"/>
      <c r="R53" s="258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5"/>
    </row>
    <row r="54" spans="1:39" ht="20.100000000000001" customHeight="1" x14ac:dyDescent="0.2">
      <c r="A54" s="77"/>
      <c r="B54" s="78"/>
      <c r="C54" s="79"/>
      <c r="D54" s="73">
        <f t="shared" si="2"/>
        <v>0</v>
      </c>
      <c r="E54" s="130">
        <f t="shared" si="0"/>
        <v>0</v>
      </c>
      <c r="F54" s="78"/>
      <c r="G54" s="79"/>
      <c r="H54" s="130">
        <f t="shared" si="1"/>
        <v>0</v>
      </c>
      <c r="I54" s="80"/>
      <c r="J54" s="256">
        <f t="shared" si="3"/>
        <v>0</v>
      </c>
      <c r="K54" s="257"/>
      <c r="L54" s="257"/>
      <c r="M54" s="257"/>
      <c r="N54" s="257"/>
      <c r="O54" s="257"/>
      <c r="P54" s="257"/>
      <c r="Q54" s="257"/>
      <c r="R54" s="258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5"/>
    </row>
    <row r="55" spans="1:39" ht="20.100000000000001" customHeight="1" x14ac:dyDescent="0.2">
      <c r="A55" s="77"/>
      <c r="B55" s="78"/>
      <c r="C55" s="79"/>
      <c r="D55" s="73">
        <f t="shared" si="2"/>
        <v>0</v>
      </c>
      <c r="E55" s="130">
        <f t="shared" si="0"/>
        <v>0</v>
      </c>
      <c r="F55" s="78"/>
      <c r="G55" s="79"/>
      <c r="H55" s="130">
        <f t="shared" si="1"/>
        <v>0</v>
      </c>
      <c r="I55" s="80"/>
      <c r="J55" s="256">
        <f t="shared" si="3"/>
        <v>0</v>
      </c>
      <c r="K55" s="257"/>
      <c r="L55" s="257"/>
      <c r="M55" s="257"/>
      <c r="N55" s="257"/>
      <c r="O55" s="257"/>
      <c r="P55" s="257"/>
      <c r="Q55" s="257"/>
      <c r="R55" s="258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5"/>
    </row>
    <row r="56" spans="1:39" ht="20.100000000000001" customHeight="1" x14ac:dyDescent="0.2">
      <c r="A56" s="77"/>
      <c r="B56" s="78"/>
      <c r="C56" s="79"/>
      <c r="D56" s="73">
        <f t="shared" si="2"/>
        <v>0</v>
      </c>
      <c r="E56" s="130">
        <f t="shared" si="0"/>
        <v>0</v>
      </c>
      <c r="F56" s="78"/>
      <c r="G56" s="79"/>
      <c r="H56" s="130">
        <f t="shared" si="1"/>
        <v>0</v>
      </c>
      <c r="I56" s="80"/>
      <c r="J56" s="256">
        <f t="shared" si="3"/>
        <v>0</v>
      </c>
      <c r="K56" s="257"/>
      <c r="L56" s="257"/>
      <c r="M56" s="257"/>
      <c r="N56" s="257"/>
      <c r="O56" s="257"/>
      <c r="P56" s="257"/>
      <c r="Q56" s="257"/>
      <c r="R56" s="258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5"/>
    </row>
    <row r="57" spans="1:39" ht="39.75" customHeight="1" thickBot="1" x14ac:dyDescent="0.3">
      <c r="A57" s="86" t="s">
        <v>15</v>
      </c>
      <c r="B57" s="87" t="str">
        <f>IF((SUM(B35:B56))&gt;0,(SUM(B35:B56))," ")</f>
        <v xml:space="preserve"> </v>
      </c>
      <c r="C57" s="87" t="str">
        <f>IF((SUM(C35:C56))&gt;0,(SUM(C35:C56))," ")</f>
        <v xml:space="preserve"> </v>
      </c>
      <c r="E57" s="88"/>
      <c r="F57" s="89"/>
      <c r="G57" s="89"/>
      <c r="H57" s="88"/>
      <c r="I57" s="90" t="s">
        <v>53</v>
      </c>
      <c r="J57" s="298">
        <f>SUM(J35:J56)</f>
        <v>0</v>
      </c>
      <c r="K57" s="298"/>
      <c r="L57" s="298"/>
      <c r="M57" s="298"/>
      <c r="N57" s="298"/>
      <c r="O57" s="298"/>
      <c r="P57" s="298"/>
      <c r="Q57" s="298"/>
      <c r="R57" s="298"/>
      <c r="U57" s="91" t="s">
        <v>36</v>
      </c>
      <c r="V57" s="92"/>
      <c r="Z57" s="299"/>
      <c r="AA57" s="300"/>
      <c r="AB57" s="300"/>
      <c r="AC57" s="300"/>
      <c r="AD57" s="299"/>
      <c r="AE57" s="300"/>
      <c r="AF57" s="300"/>
      <c r="AG57" s="300"/>
      <c r="AH57" s="299"/>
      <c r="AI57" s="300"/>
      <c r="AJ57" s="300"/>
      <c r="AK57" s="300"/>
      <c r="AL57" s="97"/>
      <c r="AM57" s="97"/>
    </row>
    <row r="58" spans="1:39" ht="21" customHeight="1" thickTop="1" x14ac:dyDescent="0.2">
      <c r="A58" s="86"/>
      <c r="B58" s="301">
        <f>SUM(D35:D56)/1000</f>
        <v>0</v>
      </c>
      <c r="C58" s="301"/>
      <c r="D58" s="93"/>
      <c r="E58" s="88"/>
      <c r="F58" s="89"/>
      <c r="G58" s="89"/>
      <c r="H58" s="88"/>
      <c r="I58" s="94" t="s">
        <v>54</v>
      </c>
      <c r="J58" s="302">
        <f>B58*23</f>
        <v>0</v>
      </c>
      <c r="K58" s="302"/>
      <c r="L58" s="302"/>
      <c r="M58" s="302"/>
      <c r="N58" s="302"/>
      <c r="O58" s="302"/>
      <c r="P58" s="302"/>
      <c r="Q58" s="302"/>
      <c r="R58" s="302"/>
      <c r="V58" s="92"/>
      <c r="Z58" s="95" t="s">
        <v>37</v>
      </c>
    </row>
    <row r="59" spans="1:39" ht="13.5" customHeight="1" x14ac:dyDescent="0.2">
      <c r="A59" s="89"/>
      <c r="I59" s="96" t="s">
        <v>38</v>
      </c>
      <c r="J59" s="295"/>
      <c r="K59" s="295"/>
      <c r="L59" s="295"/>
      <c r="M59" s="295"/>
      <c r="N59" s="295"/>
      <c r="O59" s="295"/>
      <c r="P59" s="295"/>
    </row>
  </sheetData>
  <sheetProtection algorithmName="SHA-512" hashValue="nV5L8ye9rShR4eq2t3bmvH0ZsHeQdv5imcfQbws9S7+bk6F9bxTKSSjL6jnyPcbqaVftTzQ7wOlLMzaEbVVYOA==" saltValue="dvv6t7DSY0pZyvTVYCMP6w==" spinCount="100000" sheet="1" selectLockedCells="1"/>
  <protectedRanges>
    <protectedRange sqref="U57:AM58" name="Bereich2"/>
    <protectedRange sqref="A3:AM34" name="Bereich1"/>
  </protectedRanges>
  <dataConsolidate/>
  <customSheetViews>
    <customSheetView guid="{99E4326E-58EF-4F9A-B24E-A23CB904CA13}" showGridLines="0">
      <selection activeCell="B5" sqref="B5:H7"/>
      <pageMargins left="0" right="0" top="0.47244094488188981" bottom="0" header="0" footer="0"/>
      <printOptions horizontalCentered="1"/>
      <pageSetup paperSize="9" scale="78" orientation="landscape" r:id="rId1"/>
      <headerFooter alignWithMargins="0"/>
    </customSheetView>
  </customSheetViews>
  <mergeCells count="108">
    <mergeCell ref="B30:B34"/>
    <mergeCell ref="J34:R34"/>
    <mergeCell ref="S56:AM56"/>
    <mergeCell ref="Z57:AC57"/>
    <mergeCell ref="AD57:AG57"/>
    <mergeCell ref="AH57:AK57"/>
    <mergeCell ref="B58:C58"/>
    <mergeCell ref="J58:R58"/>
    <mergeCell ref="J59:P5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F24:G26"/>
    <mergeCell ref="B27:B29"/>
    <mergeCell ref="C27:C28"/>
    <mergeCell ref="F27:F29"/>
    <mergeCell ref="G27:G29"/>
    <mergeCell ref="I28:I34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J57:R57"/>
    <mergeCell ref="S55:AM55"/>
    <mergeCell ref="S40:AM40"/>
    <mergeCell ref="S41:AM41"/>
    <mergeCell ref="S42:AM42"/>
    <mergeCell ref="S43:AM43"/>
    <mergeCell ref="S44:AM44"/>
    <mergeCell ref="S45:AM45"/>
    <mergeCell ref="S46:AM46"/>
    <mergeCell ref="S49:AM49"/>
    <mergeCell ref="S51:AM51"/>
    <mergeCell ref="S52:AM52"/>
    <mergeCell ref="S53:AM53"/>
    <mergeCell ref="J52:R52"/>
    <mergeCell ref="J46:R46"/>
    <mergeCell ref="J49:R49"/>
    <mergeCell ref="J51:R51"/>
    <mergeCell ref="J53:R53"/>
    <mergeCell ref="J54:R54"/>
    <mergeCell ref="J55:R55"/>
    <mergeCell ref="J50:R50"/>
    <mergeCell ref="J43:R43"/>
    <mergeCell ref="J45:R45"/>
    <mergeCell ref="J40:R40"/>
    <mergeCell ref="J37:R37"/>
    <mergeCell ref="J56:R56"/>
    <mergeCell ref="S54:AM54"/>
    <mergeCell ref="B18:E20"/>
    <mergeCell ref="F18:H20"/>
    <mergeCell ref="A3:I5"/>
    <mergeCell ref="A18:A34"/>
    <mergeCell ref="I18:I20"/>
    <mergeCell ref="J44:R44"/>
    <mergeCell ref="S50:AM50"/>
    <mergeCell ref="J41:R41"/>
    <mergeCell ref="J42:R42"/>
    <mergeCell ref="C30:C34"/>
    <mergeCell ref="F30:F34"/>
    <mergeCell ref="G30:G34"/>
    <mergeCell ref="J30:U31"/>
    <mergeCell ref="V30:AA31"/>
    <mergeCell ref="AC32:AM32"/>
    <mergeCell ref="AA4:AC7"/>
    <mergeCell ref="A6:A8"/>
    <mergeCell ref="B6:I8"/>
    <mergeCell ref="J8:K8"/>
    <mergeCell ref="X8:Y8"/>
    <mergeCell ref="AL8:AM8"/>
    <mergeCell ref="A1:AM1"/>
    <mergeCell ref="J47:R47"/>
    <mergeCell ref="S47:AM47"/>
    <mergeCell ref="J48:R48"/>
    <mergeCell ref="S48:AM48"/>
    <mergeCell ref="S36:AM36"/>
    <mergeCell ref="S39:AM39"/>
    <mergeCell ref="S35:AM35"/>
    <mergeCell ref="S37:AM37"/>
    <mergeCell ref="J35:R35"/>
    <mergeCell ref="J36:R36"/>
    <mergeCell ref="J39:R39"/>
    <mergeCell ref="J38:R38"/>
    <mergeCell ref="A2:AM2"/>
    <mergeCell ref="J3:N3"/>
    <mergeCell ref="O3:T3"/>
    <mergeCell ref="U3:Z3"/>
    <mergeCell ref="AA3:AC3"/>
    <mergeCell ref="AD3:AF3"/>
    <mergeCell ref="AG3:AM7"/>
    <mergeCell ref="J4:N7"/>
    <mergeCell ref="O4:T7"/>
    <mergeCell ref="U4:Z7"/>
    <mergeCell ref="S38:AM38"/>
  </mergeCells>
  <phoneticPr fontId="0" type="noConversion"/>
  <hyperlinks>
    <hyperlink ref="I58" r:id="rId2" xr:uid="{C00A735A-656F-43F0-B7E9-6BD76156743E}"/>
  </hyperlinks>
  <printOptions horizontalCentered="1" gridLines="1"/>
  <pageMargins left="0" right="0" top="0.47244094488188981" bottom="0" header="0" footer="0"/>
  <pageSetup paperSize="9" scale="72" orientation="landscape" r:id="rId3"/>
  <headerFooter alignWithMargins="0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F502F9-D0E8-4A72-957D-33FB42EF5C08}">
          <x14:formula1>
            <xm:f>Emissionsfaktoren!$A$1:$A$19</xm:f>
          </x14:formula1>
          <xm:sqref>C29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59"/>
  <sheetViews>
    <sheetView zoomScaleNormal="100" workbookViewId="0">
      <selection activeCell="B6" sqref="B6:I8"/>
    </sheetView>
  </sheetViews>
  <sheetFormatPr baseColWidth="10" defaultColWidth="11.42578125" defaultRowHeight="21" customHeight="1" x14ac:dyDescent="0.2"/>
  <cols>
    <col min="1" max="1" width="13.5703125" style="51" customWidth="1"/>
    <col min="2" max="2" width="11.42578125" style="51" customWidth="1"/>
    <col min="3" max="3" width="15.140625" style="51" customWidth="1"/>
    <col min="4" max="4" width="25.85546875" style="51" hidden="1" customWidth="1"/>
    <col min="5" max="5" width="12.85546875" style="52" customWidth="1"/>
    <col min="6" max="7" width="11.42578125" style="51" customWidth="1"/>
    <col min="8" max="8" width="11.42578125" style="52" customWidth="1"/>
    <col min="9" max="9" width="14.42578125" style="52" customWidth="1"/>
    <col min="10" max="10" width="2.42578125" style="52" customWidth="1"/>
    <col min="11" max="27" width="2.42578125" style="51" customWidth="1"/>
    <col min="28" max="28" width="9.42578125" style="51" customWidth="1"/>
    <col min="29" max="37" width="2.42578125" style="51" customWidth="1"/>
    <col min="38" max="38" width="5.42578125" style="51" customWidth="1"/>
    <col min="39" max="39" width="5.5703125" style="51" customWidth="1"/>
    <col min="40" max="16384" width="11.42578125" style="51"/>
  </cols>
  <sheetData>
    <row r="1" spans="1:39" ht="21" customHeight="1" x14ac:dyDescent="0.2">
      <c r="A1" s="149" t="s">
        <v>103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1"/>
    </row>
    <row r="2" spans="1:39" ht="21" customHeight="1" x14ac:dyDescent="0.2">
      <c r="A2" s="182" t="s">
        <v>109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4"/>
    </row>
    <row r="3" spans="1:39" ht="13.5" customHeight="1" x14ac:dyDescent="0.2">
      <c r="A3" s="165" t="s">
        <v>10</v>
      </c>
      <c r="B3" s="165"/>
      <c r="C3" s="165"/>
      <c r="D3" s="165"/>
      <c r="E3" s="165"/>
      <c r="F3" s="165"/>
      <c r="G3" s="165"/>
      <c r="H3" s="165"/>
      <c r="I3" s="166"/>
      <c r="J3" s="152" t="s">
        <v>17</v>
      </c>
      <c r="K3" s="153"/>
      <c r="L3" s="153"/>
      <c r="M3" s="153"/>
      <c r="N3" s="169"/>
      <c r="O3" s="153" t="s">
        <v>105</v>
      </c>
      <c r="P3" s="153"/>
      <c r="Q3" s="153"/>
      <c r="R3" s="153"/>
      <c r="S3" s="153"/>
      <c r="T3" s="153"/>
      <c r="U3" s="152" t="s">
        <v>18</v>
      </c>
      <c r="V3" s="153"/>
      <c r="W3" s="153"/>
      <c r="X3" s="153"/>
      <c r="Y3" s="153"/>
      <c r="Z3" s="169"/>
      <c r="AA3" s="152" t="s">
        <v>19</v>
      </c>
      <c r="AB3" s="153"/>
      <c r="AC3" s="169"/>
      <c r="AD3" s="152" t="s">
        <v>20</v>
      </c>
      <c r="AE3" s="153"/>
      <c r="AF3" s="153"/>
      <c r="AG3" s="154">
        <f>J57</f>
        <v>0</v>
      </c>
      <c r="AH3" s="155"/>
      <c r="AI3" s="155"/>
      <c r="AJ3" s="155"/>
      <c r="AK3" s="155"/>
      <c r="AL3" s="155"/>
      <c r="AM3" s="156"/>
    </row>
    <row r="4" spans="1:39" ht="5.25" customHeight="1" x14ac:dyDescent="0.2">
      <c r="A4" s="167"/>
      <c r="B4" s="167"/>
      <c r="C4" s="167"/>
      <c r="D4" s="167"/>
      <c r="E4" s="167"/>
      <c r="F4" s="167"/>
      <c r="G4" s="167"/>
      <c r="H4" s="167"/>
      <c r="I4" s="168"/>
      <c r="J4" s="159"/>
      <c r="K4" s="160"/>
      <c r="L4" s="160"/>
      <c r="M4" s="160"/>
      <c r="N4" s="161"/>
      <c r="O4" s="170"/>
      <c r="P4" s="170"/>
      <c r="Q4" s="170"/>
      <c r="R4" s="170"/>
      <c r="S4" s="170"/>
      <c r="T4" s="171"/>
      <c r="U4" s="174"/>
      <c r="V4" s="170"/>
      <c r="W4" s="170"/>
      <c r="X4" s="170"/>
      <c r="Y4" s="170"/>
      <c r="Z4" s="171"/>
      <c r="AA4" s="176"/>
      <c r="AB4" s="177"/>
      <c r="AC4" s="178"/>
      <c r="AD4" s="53"/>
      <c r="AE4" s="53"/>
      <c r="AF4" s="131"/>
      <c r="AG4" s="155"/>
      <c r="AH4" s="155"/>
      <c r="AI4" s="155"/>
      <c r="AJ4" s="155"/>
      <c r="AK4" s="155"/>
      <c r="AL4" s="155"/>
      <c r="AM4" s="156"/>
    </row>
    <row r="5" spans="1:39" ht="5.25" customHeight="1" x14ac:dyDescent="0.2">
      <c r="A5" s="167"/>
      <c r="B5" s="167"/>
      <c r="C5" s="167"/>
      <c r="D5" s="167"/>
      <c r="E5" s="167"/>
      <c r="F5" s="167"/>
      <c r="G5" s="167"/>
      <c r="H5" s="167"/>
      <c r="I5" s="168"/>
      <c r="J5" s="159"/>
      <c r="K5" s="160"/>
      <c r="L5" s="160"/>
      <c r="M5" s="160"/>
      <c r="N5" s="161"/>
      <c r="O5" s="170"/>
      <c r="P5" s="170"/>
      <c r="Q5" s="170"/>
      <c r="R5" s="170"/>
      <c r="S5" s="170"/>
      <c r="T5" s="171"/>
      <c r="U5" s="174"/>
      <c r="V5" s="170"/>
      <c r="W5" s="170"/>
      <c r="X5" s="170"/>
      <c r="Y5" s="170"/>
      <c r="Z5" s="171"/>
      <c r="AA5" s="176"/>
      <c r="AB5" s="177"/>
      <c r="AC5" s="178"/>
      <c r="AD5" s="53"/>
      <c r="AE5" s="53"/>
      <c r="AF5" s="131"/>
      <c r="AG5" s="155"/>
      <c r="AH5" s="155"/>
      <c r="AI5" s="155"/>
      <c r="AJ5" s="155"/>
      <c r="AK5" s="155"/>
      <c r="AL5" s="155"/>
      <c r="AM5" s="156"/>
    </row>
    <row r="6" spans="1:39" ht="9" customHeight="1" x14ac:dyDescent="0.2">
      <c r="A6" s="185" t="s">
        <v>12</v>
      </c>
      <c r="B6" s="195"/>
      <c r="C6" s="196"/>
      <c r="D6" s="196"/>
      <c r="E6" s="196"/>
      <c r="F6" s="196"/>
      <c r="G6" s="196"/>
      <c r="H6" s="196"/>
      <c r="I6" s="196"/>
      <c r="J6" s="159"/>
      <c r="K6" s="160"/>
      <c r="L6" s="160"/>
      <c r="M6" s="160"/>
      <c r="N6" s="161"/>
      <c r="O6" s="170"/>
      <c r="P6" s="170"/>
      <c r="Q6" s="170"/>
      <c r="R6" s="170"/>
      <c r="S6" s="170"/>
      <c r="T6" s="171"/>
      <c r="U6" s="174"/>
      <c r="V6" s="170"/>
      <c r="W6" s="170"/>
      <c r="X6" s="170"/>
      <c r="Y6" s="170"/>
      <c r="Z6" s="171"/>
      <c r="AA6" s="176"/>
      <c r="AB6" s="177"/>
      <c r="AC6" s="178"/>
      <c r="AD6" s="53"/>
      <c r="AE6" s="53"/>
      <c r="AF6" s="131"/>
      <c r="AG6" s="155"/>
      <c r="AH6" s="155"/>
      <c r="AI6" s="155"/>
      <c r="AJ6" s="155"/>
      <c r="AK6" s="155"/>
      <c r="AL6" s="155"/>
      <c r="AM6" s="156"/>
    </row>
    <row r="7" spans="1:39" ht="5.25" customHeight="1" thickBot="1" x14ac:dyDescent="0.25">
      <c r="A7" s="185"/>
      <c r="B7" s="197"/>
      <c r="C7" s="198"/>
      <c r="D7" s="198"/>
      <c r="E7" s="198"/>
      <c r="F7" s="198"/>
      <c r="G7" s="198"/>
      <c r="H7" s="198"/>
      <c r="I7" s="198"/>
      <c r="J7" s="162"/>
      <c r="K7" s="163"/>
      <c r="L7" s="163"/>
      <c r="M7" s="163"/>
      <c r="N7" s="164"/>
      <c r="O7" s="172"/>
      <c r="P7" s="172"/>
      <c r="Q7" s="172"/>
      <c r="R7" s="172"/>
      <c r="S7" s="172"/>
      <c r="T7" s="173"/>
      <c r="U7" s="175"/>
      <c r="V7" s="172"/>
      <c r="W7" s="172"/>
      <c r="X7" s="172"/>
      <c r="Y7" s="172"/>
      <c r="Z7" s="173"/>
      <c r="AA7" s="179"/>
      <c r="AB7" s="180"/>
      <c r="AC7" s="181"/>
      <c r="AD7" s="54"/>
      <c r="AE7" s="54"/>
      <c r="AF7" s="132"/>
      <c r="AG7" s="157"/>
      <c r="AH7" s="157"/>
      <c r="AI7" s="157"/>
      <c r="AJ7" s="157"/>
      <c r="AK7" s="157"/>
      <c r="AL7" s="157"/>
      <c r="AM7" s="158"/>
    </row>
    <row r="8" spans="1:39" ht="11.25" customHeight="1" x14ac:dyDescent="0.2">
      <c r="A8" s="185"/>
      <c r="B8" s="199"/>
      <c r="C8" s="200"/>
      <c r="D8" s="200"/>
      <c r="E8" s="200"/>
      <c r="F8" s="200"/>
      <c r="G8" s="200"/>
      <c r="H8" s="200"/>
      <c r="I8" s="201"/>
      <c r="J8" s="202" t="s">
        <v>21</v>
      </c>
      <c r="K8" s="203"/>
      <c r="L8" s="55" t="s">
        <v>22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X8" s="202" t="s">
        <v>23</v>
      </c>
      <c r="Y8" s="204"/>
      <c r="Z8" s="58" t="s">
        <v>24</v>
      </c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7"/>
      <c r="AL8" s="205" t="s">
        <v>25</v>
      </c>
      <c r="AM8" s="206"/>
    </row>
    <row r="9" spans="1:39" ht="5.25" customHeight="1" x14ac:dyDescent="0.2">
      <c r="A9" s="185" t="s">
        <v>11</v>
      </c>
      <c r="B9" s="195"/>
      <c r="C9" s="196"/>
      <c r="D9" s="196"/>
      <c r="E9" s="196"/>
      <c r="F9" s="196"/>
      <c r="G9" s="196"/>
      <c r="H9" s="196"/>
      <c r="I9" s="207"/>
      <c r="J9" s="209"/>
      <c r="K9" s="210"/>
      <c r="L9" s="211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11"/>
      <c r="Y9" s="220"/>
      <c r="Z9" s="229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10"/>
      <c r="AL9" s="59"/>
      <c r="AM9" s="60"/>
    </row>
    <row r="10" spans="1:39" ht="4.5" customHeight="1" x14ac:dyDescent="0.2">
      <c r="A10" s="185"/>
      <c r="B10" s="197"/>
      <c r="C10" s="198"/>
      <c r="D10" s="198"/>
      <c r="E10" s="198"/>
      <c r="F10" s="198"/>
      <c r="G10" s="198"/>
      <c r="H10" s="198"/>
      <c r="I10" s="208"/>
      <c r="J10" s="174"/>
      <c r="K10" s="171"/>
      <c r="L10" s="214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6"/>
      <c r="X10" s="214"/>
      <c r="Y10" s="221"/>
      <c r="Z10" s="231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1"/>
      <c r="AL10" s="59"/>
      <c r="AM10" s="60"/>
    </row>
    <row r="11" spans="1:39" ht="12.75" customHeight="1" x14ac:dyDescent="0.2">
      <c r="A11" s="185"/>
      <c r="B11" s="197"/>
      <c r="C11" s="198"/>
      <c r="D11" s="198"/>
      <c r="E11" s="198"/>
      <c r="F11" s="198"/>
      <c r="G11" s="198"/>
      <c r="H11" s="198"/>
      <c r="I11" s="208"/>
      <c r="J11" s="174"/>
      <c r="K11" s="171"/>
      <c r="L11" s="214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6"/>
      <c r="X11" s="214"/>
      <c r="Y11" s="221"/>
      <c r="Z11" s="231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1"/>
      <c r="AL11" s="59"/>
      <c r="AM11" s="60"/>
    </row>
    <row r="12" spans="1:39" ht="5.25" customHeight="1" thickBot="1" x14ac:dyDescent="0.25">
      <c r="A12" s="185"/>
      <c r="B12" s="197"/>
      <c r="C12" s="198"/>
      <c r="D12" s="198"/>
      <c r="E12" s="198"/>
      <c r="F12" s="198"/>
      <c r="G12" s="198"/>
      <c r="H12" s="198"/>
      <c r="I12" s="208"/>
      <c r="J12" s="175"/>
      <c r="K12" s="173"/>
      <c r="L12" s="217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9"/>
      <c r="X12" s="217"/>
      <c r="Y12" s="222"/>
      <c r="Z12" s="23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3"/>
      <c r="AL12" s="61"/>
      <c r="AM12" s="62"/>
    </row>
    <row r="13" spans="1:39" ht="5.25" customHeight="1" x14ac:dyDescent="0.2">
      <c r="A13" s="185"/>
      <c r="B13" s="199"/>
      <c r="C13" s="200"/>
      <c r="D13" s="200"/>
      <c r="E13" s="200"/>
      <c r="F13" s="200"/>
      <c r="G13" s="200"/>
      <c r="H13" s="200"/>
      <c r="I13" s="201"/>
      <c r="J13" s="233" t="s">
        <v>26</v>
      </c>
      <c r="K13" s="234"/>
      <c r="L13" s="235"/>
      <c r="M13" s="242" t="s">
        <v>108</v>
      </c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8" t="s">
        <v>93</v>
      </c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9"/>
    </row>
    <row r="14" spans="1:39" ht="5.25" customHeight="1" x14ac:dyDescent="0.2">
      <c r="A14" s="185" t="s">
        <v>13</v>
      </c>
      <c r="B14" s="186"/>
      <c r="C14" s="187"/>
      <c r="D14" s="187"/>
      <c r="E14" s="187"/>
      <c r="F14" s="187"/>
      <c r="G14" s="187"/>
      <c r="H14" s="187"/>
      <c r="I14" s="188"/>
      <c r="J14" s="236"/>
      <c r="K14" s="237"/>
      <c r="L14" s="238"/>
      <c r="M14" s="244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1"/>
    </row>
    <row r="15" spans="1:39" ht="5.25" customHeight="1" x14ac:dyDescent="0.2">
      <c r="A15" s="185"/>
      <c r="B15" s="189"/>
      <c r="C15" s="190"/>
      <c r="D15" s="190"/>
      <c r="E15" s="190"/>
      <c r="F15" s="190"/>
      <c r="G15" s="190"/>
      <c r="H15" s="190"/>
      <c r="I15" s="191"/>
      <c r="J15" s="236"/>
      <c r="K15" s="237"/>
      <c r="L15" s="238"/>
      <c r="M15" s="244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1"/>
    </row>
    <row r="16" spans="1:39" ht="11.25" customHeight="1" x14ac:dyDescent="0.2">
      <c r="A16" s="185"/>
      <c r="B16" s="189"/>
      <c r="C16" s="190"/>
      <c r="D16" s="190"/>
      <c r="E16" s="190"/>
      <c r="F16" s="190"/>
      <c r="G16" s="190"/>
      <c r="H16" s="190"/>
      <c r="I16" s="191"/>
      <c r="J16" s="236"/>
      <c r="K16" s="237"/>
      <c r="L16" s="238"/>
      <c r="M16" s="244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1"/>
    </row>
    <row r="17" spans="1:39" ht="5.25" customHeight="1" thickBot="1" x14ac:dyDescent="0.25">
      <c r="A17" s="185"/>
      <c r="B17" s="192"/>
      <c r="C17" s="193"/>
      <c r="D17" s="193"/>
      <c r="E17" s="193"/>
      <c r="F17" s="193"/>
      <c r="G17" s="193"/>
      <c r="H17" s="193"/>
      <c r="I17" s="194"/>
      <c r="J17" s="239"/>
      <c r="K17" s="240"/>
      <c r="L17" s="241"/>
      <c r="M17" s="246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3"/>
    </row>
    <row r="18" spans="1:39" ht="11.25" customHeight="1" x14ac:dyDescent="0.2">
      <c r="A18" s="262" t="s">
        <v>0</v>
      </c>
      <c r="B18" s="265" t="s">
        <v>1</v>
      </c>
      <c r="C18" s="265"/>
      <c r="D18" s="265"/>
      <c r="E18" s="265"/>
      <c r="F18" s="266" t="s">
        <v>2</v>
      </c>
      <c r="G18" s="265"/>
      <c r="H18" s="265"/>
      <c r="I18" s="267" t="s">
        <v>35</v>
      </c>
      <c r="J18" s="202" t="s">
        <v>27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03"/>
      <c r="AA18" s="202" t="s">
        <v>28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03"/>
    </row>
    <row r="19" spans="1:39" ht="7.5" customHeight="1" x14ac:dyDescent="0.2">
      <c r="A19" s="263"/>
      <c r="B19" s="265"/>
      <c r="C19" s="265"/>
      <c r="D19" s="265"/>
      <c r="E19" s="265"/>
      <c r="F19" s="266"/>
      <c r="G19" s="265"/>
      <c r="H19" s="265"/>
      <c r="I19" s="268"/>
      <c r="J19" s="59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60"/>
      <c r="AA19" s="59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60"/>
    </row>
    <row r="20" spans="1:39" ht="7.5" customHeight="1" x14ac:dyDescent="0.2">
      <c r="A20" s="263"/>
      <c r="B20" s="265"/>
      <c r="C20" s="265"/>
      <c r="D20" s="265"/>
      <c r="E20" s="265"/>
      <c r="F20" s="266"/>
      <c r="G20" s="265"/>
      <c r="H20" s="265"/>
      <c r="I20" s="268"/>
      <c r="J20" s="59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60"/>
      <c r="AA20" s="59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0"/>
    </row>
    <row r="21" spans="1:39" ht="7.5" customHeight="1" x14ac:dyDescent="0.2">
      <c r="A21" s="263"/>
      <c r="B21" s="224" t="s">
        <v>16</v>
      </c>
      <c r="C21" s="224"/>
      <c r="D21" s="89"/>
      <c r="E21" s="269" t="s">
        <v>4</v>
      </c>
      <c r="F21" s="225" t="s">
        <v>16</v>
      </c>
      <c r="G21" s="224"/>
      <c r="H21" s="271" t="s">
        <v>4</v>
      </c>
      <c r="I21" s="281" t="s">
        <v>8</v>
      </c>
      <c r="J21" s="59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60"/>
      <c r="AA21" s="59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60"/>
    </row>
    <row r="22" spans="1:39" ht="7.5" customHeight="1" thickBot="1" x14ac:dyDescent="0.25">
      <c r="A22" s="263"/>
      <c r="B22" s="224"/>
      <c r="C22" s="224"/>
      <c r="D22" s="89"/>
      <c r="E22" s="269"/>
      <c r="F22" s="225"/>
      <c r="G22" s="224"/>
      <c r="H22" s="271"/>
      <c r="I22" s="281"/>
      <c r="J22" s="61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2"/>
      <c r="AA22" s="61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2"/>
    </row>
    <row r="23" spans="1:39" ht="11.25" customHeight="1" x14ac:dyDescent="0.2">
      <c r="A23" s="263"/>
      <c r="B23" s="224"/>
      <c r="C23" s="224"/>
      <c r="D23" s="89"/>
      <c r="E23" s="269"/>
      <c r="F23" s="225"/>
      <c r="G23" s="224"/>
      <c r="H23" s="271"/>
      <c r="I23" s="281"/>
      <c r="J23" s="205" t="s">
        <v>29</v>
      </c>
      <c r="K23" s="282"/>
      <c r="L23" s="282"/>
      <c r="M23" s="282"/>
      <c r="N23" s="282"/>
      <c r="O23" s="282"/>
      <c r="P23" s="282"/>
      <c r="Q23" s="64"/>
      <c r="R23" s="64"/>
      <c r="S23" s="65" t="s">
        <v>30</v>
      </c>
      <c r="T23" s="64"/>
      <c r="U23" s="64"/>
      <c r="V23" s="64"/>
      <c r="W23" s="64"/>
      <c r="X23" s="64"/>
      <c r="Y23" s="64"/>
      <c r="Z23" s="66"/>
      <c r="AA23" s="202" t="s">
        <v>31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03"/>
    </row>
    <row r="24" spans="1:39" ht="7.5" customHeight="1" x14ac:dyDescent="0.2">
      <c r="A24" s="263"/>
      <c r="B24" s="224" t="s">
        <v>3</v>
      </c>
      <c r="C24" s="224"/>
      <c r="D24" s="89"/>
      <c r="E24" s="269"/>
      <c r="F24" s="225" t="s">
        <v>3</v>
      </c>
      <c r="G24" s="224"/>
      <c r="H24" s="271"/>
      <c r="I24" s="281"/>
      <c r="J24" s="59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60"/>
      <c r="AA24" s="59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60"/>
    </row>
    <row r="25" spans="1:39" ht="7.5" customHeight="1" x14ac:dyDescent="0.2">
      <c r="A25" s="263"/>
      <c r="B25" s="224"/>
      <c r="C25" s="224"/>
      <c r="D25" s="89"/>
      <c r="E25" s="269"/>
      <c r="F25" s="225"/>
      <c r="G25" s="224"/>
      <c r="H25" s="271"/>
      <c r="I25" s="281"/>
      <c r="J25" s="59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60"/>
      <c r="AA25" s="59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60"/>
    </row>
    <row r="26" spans="1:39" ht="7.5" customHeight="1" x14ac:dyDescent="0.2">
      <c r="A26" s="263"/>
      <c r="B26" s="224"/>
      <c r="C26" s="224"/>
      <c r="D26" s="89"/>
      <c r="E26" s="269"/>
      <c r="F26" s="225"/>
      <c r="G26" s="224"/>
      <c r="H26" s="271"/>
      <c r="I26" s="281"/>
      <c r="J26" s="59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60"/>
      <c r="AA26" s="59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60"/>
    </row>
    <row r="27" spans="1:39" ht="7.5" customHeight="1" thickBot="1" x14ac:dyDescent="0.25">
      <c r="A27" s="263"/>
      <c r="B27" s="226" t="s">
        <v>5</v>
      </c>
      <c r="C27" s="227" t="s">
        <v>6</v>
      </c>
      <c r="D27" s="129"/>
      <c r="E27" s="269"/>
      <c r="F27" s="225" t="s">
        <v>7</v>
      </c>
      <c r="G27" s="224" t="s">
        <v>34</v>
      </c>
      <c r="H27" s="271"/>
      <c r="I27" s="281"/>
      <c r="J27" s="61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2"/>
      <c r="AA27" s="61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2"/>
    </row>
    <row r="28" spans="1:39" ht="11.25" customHeight="1" x14ac:dyDescent="0.2">
      <c r="A28" s="263"/>
      <c r="B28" s="226"/>
      <c r="C28" s="228"/>
      <c r="D28" s="129"/>
      <c r="E28" s="269"/>
      <c r="F28" s="225"/>
      <c r="G28" s="224"/>
      <c r="H28" s="271"/>
      <c r="I28" s="283" t="s">
        <v>9</v>
      </c>
      <c r="J28" s="133" t="s">
        <v>85</v>
      </c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 t="s">
        <v>32</v>
      </c>
      <c r="AD28" s="134"/>
      <c r="AE28" s="134"/>
      <c r="AF28" s="134"/>
      <c r="AG28" s="134"/>
      <c r="AH28" s="134"/>
      <c r="AI28" s="134"/>
      <c r="AJ28" s="134"/>
      <c r="AK28" s="134"/>
      <c r="AL28" s="134"/>
      <c r="AM28" s="135"/>
    </row>
    <row r="29" spans="1:39" ht="24" customHeight="1" x14ac:dyDescent="0.2">
      <c r="A29" s="263"/>
      <c r="B29" s="226"/>
      <c r="C29" s="1" t="s">
        <v>47</v>
      </c>
      <c r="D29" s="67">
        <f>VLOOKUP(C29,Emissionsfaktoren!A3:B19,2,FALSE)</f>
        <v>0.17224999999999999</v>
      </c>
      <c r="E29" s="269"/>
      <c r="F29" s="225"/>
      <c r="G29" s="224"/>
      <c r="H29" s="271"/>
      <c r="I29" s="283"/>
      <c r="J29" s="136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8"/>
    </row>
    <row r="30" spans="1:39" ht="5.25" customHeight="1" x14ac:dyDescent="0.2">
      <c r="A30" s="263"/>
      <c r="B30" s="273">
        <v>0.1</v>
      </c>
      <c r="C30" s="273">
        <v>0.38</v>
      </c>
      <c r="D30" s="127"/>
      <c r="E30" s="269"/>
      <c r="F30" s="275" t="s">
        <v>33</v>
      </c>
      <c r="G30" s="273">
        <v>0.02</v>
      </c>
      <c r="H30" s="271"/>
      <c r="I30" s="283"/>
      <c r="J30" s="277" t="s">
        <v>104</v>
      </c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96"/>
      <c r="W30" s="296"/>
      <c r="X30" s="296"/>
      <c r="Y30" s="296"/>
      <c r="Z30" s="296"/>
      <c r="AA30" s="296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8"/>
    </row>
    <row r="31" spans="1:39" ht="14.25" customHeight="1" x14ac:dyDescent="0.2">
      <c r="A31" s="263"/>
      <c r="B31" s="273"/>
      <c r="C31" s="273"/>
      <c r="D31" s="127"/>
      <c r="E31" s="269"/>
      <c r="F31" s="275"/>
      <c r="G31" s="273"/>
      <c r="H31" s="271"/>
      <c r="I31" s="283"/>
      <c r="J31" s="279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97"/>
      <c r="W31" s="297"/>
      <c r="X31" s="297"/>
      <c r="Y31" s="297"/>
      <c r="Z31" s="297"/>
      <c r="AA31" s="297"/>
      <c r="AB31" s="139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1"/>
    </row>
    <row r="32" spans="1:39" ht="6" customHeight="1" thickBot="1" x14ac:dyDescent="0.25">
      <c r="A32" s="263"/>
      <c r="B32" s="273"/>
      <c r="C32" s="273"/>
      <c r="D32" s="127"/>
      <c r="E32" s="269"/>
      <c r="F32" s="275"/>
      <c r="G32" s="273"/>
      <c r="H32" s="271"/>
      <c r="I32" s="283"/>
      <c r="J32" s="142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6"/>
    </row>
    <row r="33" spans="1:39" ht="7.5" customHeight="1" x14ac:dyDescent="0.2">
      <c r="A33" s="263"/>
      <c r="B33" s="273"/>
      <c r="C33" s="273"/>
      <c r="D33" s="127"/>
      <c r="E33" s="269"/>
      <c r="F33" s="275"/>
      <c r="G33" s="273"/>
      <c r="H33" s="271"/>
      <c r="I33" s="283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1:39" ht="14.25" customHeight="1" x14ac:dyDescent="0.2">
      <c r="A34" s="264"/>
      <c r="B34" s="274"/>
      <c r="C34" s="274"/>
      <c r="D34" s="128"/>
      <c r="E34" s="270"/>
      <c r="F34" s="276"/>
      <c r="G34" s="274"/>
      <c r="H34" s="272"/>
      <c r="I34" s="284"/>
      <c r="J34" s="287" t="s">
        <v>14</v>
      </c>
      <c r="K34" s="288"/>
      <c r="L34" s="288"/>
      <c r="M34" s="288"/>
      <c r="N34" s="288"/>
      <c r="O34" s="288"/>
      <c r="P34" s="288"/>
      <c r="Q34" s="288"/>
      <c r="R34" s="289"/>
      <c r="S34" s="144" t="s">
        <v>106</v>
      </c>
      <c r="T34" s="145"/>
      <c r="U34" s="146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7"/>
    </row>
    <row r="35" spans="1:39" ht="20.100000000000001" customHeight="1" x14ac:dyDescent="0.2">
      <c r="A35" s="70"/>
      <c r="B35" s="71"/>
      <c r="C35" s="72"/>
      <c r="D35" s="73">
        <f>C35*$D$29</f>
        <v>0</v>
      </c>
      <c r="E35" s="74">
        <f t="shared" ref="E35:E56" si="0">IF(B35*B$30+C35*C$30&gt;0,B35*B$30+C35*C$30,0)</f>
        <v>0</v>
      </c>
      <c r="F35" s="75"/>
      <c r="G35" s="72"/>
      <c r="H35" s="130">
        <f t="shared" ref="H35:H56" si="1">IF(F35&gt;0,F35*G35*G$30,0)</f>
        <v>0</v>
      </c>
      <c r="I35" s="76"/>
      <c r="J35" s="290">
        <f>IF(B35+C35+F35+G35+I35&gt;0,(E35+H35+I35),0)</f>
        <v>0</v>
      </c>
      <c r="K35" s="291"/>
      <c r="L35" s="291"/>
      <c r="M35" s="291"/>
      <c r="N35" s="291"/>
      <c r="O35" s="291"/>
      <c r="P35" s="291"/>
      <c r="Q35" s="291"/>
      <c r="R35" s="292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4"/>
    </row>
    <row r="36" spans="1:39" ht="20.100000000000001" customHeight="1" x14ac:dyDescent="0.2">
      <c r="A36" s="77"/>
      <c r="B36" s="78"/>
      <c r="C36" s="79"/>
      <c r="D36" s="73">
        <f t="shared" ref="D36:D56" si="2">C36*$D$29</f>
        <v>0</v>
      </c>
      <c r="E36" s="130">
        <f t="shared" si="0"/>
        <v>0</v>
      </c>
      <c r="F36" s="78"/>
      <c r="G36" s="79"/>
      <c r="H36" s="130">
        <f t="shared" si="1"/>
        <v>0</v>
      </c>
      <c r="I36" s="80"/>
      <c r="J36" s="256">
        <f t="shared" ref="J36:J56" si="3">IF(B36+C36+F36+G36+I36&gt;0,(E36+H36+I36),0)</f>
        <v>0</v>
      </c>
      <c r="K36" s="257"/>
      <c r="L36" s="257"/>
      <c r="M36" s="257"/>
      <c r="N36" s="257"/>
      <c r="O36" s="257"/>
      <c r="P36" s="257"/>
      <c r="Q36" s="257"/>
      <c r="R36" s="258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5"/>
    </row>
    <row r="37" spans="1:39" ht="20.100000000000001" customHeight="1" x14ac:dyDescent="0.2">
      <c r="A37" s="77"/>
      <c r="B37" s="78"/>
      <c r="C37" s="79"/>
      <c r="D37" s="73">
        <f t="shared" si="2"/>
        <v>0</v>
      </c>
      <c r="E37" s="130">
        <f t="shared" si="0"/>
        <v>0</v>
      </c>
      <c r="F37" s="78"/>
      <c r="G37" s="79"/>
      <c r="H37" s="130">
        <f t="shared" si="1"/>
        <v>0</v>
      </c>
      <c r="I37" s="80"/>
      <c r="J37" s="256">
        <f t="shared" si="3"/>
        <v>0</v>
      </c>
      <c r="K37" s="257"/>
      <c r="L37" s="257"/>
      <c r="M37" s="257"/>
      <c r="N37" s="257"/>
      <c r="O37" s="257"/>
      <c r="P37" s="257"/>
      <c r="Q37" s="257"/>
      <c r="R37" s="258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5"/>
    </row>
    <row r="38" spans="1:39" ht="20.100000000000001" customHeight="1" x14ac:dyDescent="0.2">
      <c r="A38" s="77"/>
      <c r="B38" s="78"/>
      <c r="C38" s="79"/>
      <c r="D38" s="73">
        <f t="shared" si="2"/>
        <v>0</v>
      </c>
      <c r="E38" s="130">
        <f t="shared" si="0"/>
        <v>0</v>
      </c>
      <c r="F38" s="78"/>
      <c r="G38" s="79"/>
      <c r="H38" s="130">
        <f t="shared" si="1"/>
        <v>0</v>
      </c>
      <c r="I38" s="80"/>
      <c r="J38" s="256">
        <f t="shared" si="3"/>
        <v>0</v>
      </c>
      <c r="K38" s="257"/>
      <c r="L38" s="257"/>
      <c r="M38" s="257"/>
      <c r="N38" s="257"/>
      <c r="O38" s="257"/>
      <c r="P38" s="257"/>
      <c r="Q38" s="257"/>
      <c r="R38" s="258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5"/>
    </row>
    <row r="39" spans="1:39" ht="20.100000000000001" customHeight="1" x14ac:dyDescent="0.2">
      <c r="A39" s="77"/>
      <c r="B39" s="78"/>
      <c r="C39" s="79"/>
      <c r="D39" s="73">
        <f t="shared" si="2"/>
        <v>0</v>
      </c>
      <c r="E39" s="130">
        <f t="shared" si="0"/>
        <v>0</v>
      </c>
      <c r="F39" s="78"/>
      <c r="G39" s="79"/>
      <c r="H39" s="130">
        <f t="shared" si="1"/>
        <v>0</v>
      </c>
      <c r="I39" s="80"/>
      <c r="J39" s="256">
        <f t="shared" si="3"/>
        <v>0</v>
      </c>
      <c r="K39" s="257"/>
      <c r="L39" s="257"/>
      <c r="M39" s="257"/>
      <c r="N39" s="257"/>
      <c r="O39" s="257"/>
      <c r="P39" s="257"/>
      <c r="Q39" s="257"/>
      <c r="R39" s="258"/>
      <c r="S39" s="260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5"/>
    </row>
    <row r="40" spans="1:39" ht="20.100000000000001" customHeight="1" x14ac:dyDescent="0.2">
      <c r="A40" s="77"/>
      <c r="B40" s="78"/>
      <c r="C40" s="79"/>
      <c r="D40" s="73">
        <f t="shared" si="2"/>
        <v>0</v>
      </c>
      <c r="E40" s="130">
        <f t="shared" si="0"/>
        <v>0</v>
      </c>
      <c r="F40" s="78"/>
      <c r="G40" s="79"/>
      <c r="H40" s="130">
        <f t="shared" si="1"/>
        <v>0</v>
      </c>
      <c r="I40" s="80"/>
      <c r="J40" s="256">
        <f t="shared" si="3"/>
        <v>0</v>
      </c>
      <c r="K40" s="257"/>
      <c r="L40" s="257"/>
      <c r="M40" s="257"/>
      <c r="N40" s="257"/>
      <c r="O40" s="257"/>
      <c r="P40" s="257"/>
      <c r="Q40" s="257"/>
      <c r="R40" s="258"/>
      <c r="S40" s="259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1"/>
    </row>
    <row r="41" spans="1:39" ht="20.100000000000001" customHeight="1" x14ac:dyDescent="0.2">
      <c r="A41" s="77"/>
      <c r="B41" s="78"/>
      <c r="C41" s="79"/>
      <c r="D41" s="73">
        <f t="shared" si="2"/>
        <v>0</v>
      </c>
      <c r="E41" s="130">
        <f t="shared" si="0"/>
        <v>0</v>
      </c>
      <c r="F41" s="78"/>
      <c r="G41" s="79"/>
      <c r="H41" s="130">
        <f t="shared" si="1"/>
        <v>0</v>
      </c>
      <c r="I41" s="80"/>
      <c r="J41" s="256">
        <f t="shared" si="3"/>
        <v>0</v>
      </c>
      <c r="K41" s="257"/>
      <c r="L41" s="257"/>
      <c r="M41" s="257"/>
      <c r="N41" s="257"/>
      <c r="O41" s="257"/>
      <c r="P41" s="257"/>
      <c r="Q41" s="257"/>
      <c r="R41" s="258"/>
      <c r="S41" s="260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5"/>
    </row>
    <row r="42" spans="1:39" ht="20.100000000000001" customHeight="1" x14ac:dyDescent="0.2">
      <c r="A42" s="77"/>
      <c r="B42" s="78"/>
      <c r="C42" s="79"/>
      <c r="D42" s="73">
        <f t="shared" si="2"/>
        <v>0</v>
      </c>
      <c r="E42" s="130">
        <f t="shared" si="0"/>
        <v>0</v>
      </c>
      <c r="F42" s="78"/>
      <c r="G42" s="79"/>
      <c r="H42" s="130">
        <f t="shared" si="1"/>
        <v>0</v>
      </c>
      <c r="I42" s="80"/>
      <c r="J42" s="256">
        <f t="shared" si="3"/>
        <v>0</v>
      </c>
      <c r="K42" s="257"/>
      <c r="L42" s="257"/>
      <c r="M42" s="257"/>
      <c r="N42" s="257"/>
      <c r="O42" s="257"/>
      <c r="P42" s="257"/>
      <c r="Q42" s="257"/>
      <c r="R42" s="258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5"/>
    </row>
    <row r="43" spans="1:39" ht="20.100000000000001" customHeight="1" x14ac:dyDescent="0.2">
      <c r="A43" s="81"/>
      <c r="B43" s="82"/>
      <c r="C43" s="79"/>
      <c r="D43" s="73">
        <f t="shared" si="2"/>
        <v>0</v>
      </c>
      <c r="E43" s="130">
        <f t="shared" si="0"/>
        <v>0</v>
      </c>
      <c r="F43" s="82"/>
      <c r="G43" s="83"/>
      <c r="H43" s="84">
        <f t="shared" si="1"/>
        <v>0</v>
      </c>
      <c r="I43" s="85"/>
      <c r="J43" s="256">
        <f t="shared" si="3"/>
        <v>0</v>
      </c>
      <c r="K43" s="257"/>
      <c r="L43" s="257"/>
      <c r="M43" s="257"/>
      <c r="N43" s="257"/>
      <c r="O43" s="257"/>
      <c r="P43" s="257"/>
      <c r="Q43" s="257"/>
      <c r="R43" s="258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1"/>
    </row>
    <row r="44" spans="1:39" ht="20.100000000000001" customHeight="1" x14ac:dyDescent="0.2">
      <c r="A44" s="77"/>
      <c r="B44" s="78"/>
      <c r="C44" s="79"/>
      <c r="D44" s="73">
        <f t="shared" si="2"/>
        <v>0</v>
      </c>
      <c r="E44" s="130">
        <f t="shared" si="0"/>
        <v>0</v>
      </c>
      <c r="F44" s="78"/>
      <c r="G44" s="79"/>
      <c r="H44" s="130">
        <f t="shared" si="1"/>
        <v>0</v>
      </c>
      <c r="I44" s="80"/>
      <c r="J44" s="256">
        <f t="shared" si="3"/>
        <v>0</v>
      </c>
      <c r="K44" s="257"/>
      <c r="L44" s="257"/>
      <c r="M44" s="257"/>
      <c r="N44" s="257"/>
      <c r="O44" s="257"/>
      <c r="P44" s="257"/>
      <c r="Q44" s="257"/>
      <c r="R44" s="258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5"/>
    </row>
    <row r="45" spans="1:39" ht="20.100000000000001" customHeight="1" x14ac:dyDescent="0.2">
      <c r="A45" s="77"/>
      <c r="B45" s="78"/>
      <c r="C45" s="79"/>
      <c r="D45" s="73">
        <f t="shared" si="2"/>
        <v>0</v>
      </c>
      <c r="E45" s="130">
        <f t="shared" si="0"/>
        <v>0</v>
      </c>
      <c r="F45" s="78"/>
      <c r="G45" s="79"/>
      <c r="H45" s="130">
        <f t="shared" si="1"/>
        <v>0</v>
      </c>
      <c r="I45" s="80"/>
      <c r="J45" s="256">
        <f t="shared" si="3"/>
        <v>0</v>
      </c>
      <c r="K45" s="257"/>
      <c r="L45" s="257"/>
      <c r="M45" s="257"/>
      <c r="N45" s="257"/>
      <c r="O45" s="257"/>
      <c r="P45" s="257"/>
      <c r="Q45" s="257"/>
      <c r="R45" s="258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5"/>
    </row>
    <row r="46" spans="1:39" ht="20.100000000000001" customHeight="1" x14ac:dyDescent="0.2">
      <c r="A46" s="77"/>
      <c r="B46" s="78"/>
      <c r="C46" s="79"/>
      <c r="D46" s="73">
        <f t="shared" si="2"/>
        <v>0</v>
      </c>
      <c r="E46" s="130">
        <f t="shared" si="0"/>
        <v>0</v>
      </c>
      <c r="F46" s="78"/>
      <c r="G46" s="79"/>
      <c r="H46" s="130">
        <f t="shared" si="1"/>
        <v>0</v>
      </c>
      <c r="I46" s="80"/>
      <c r="J46" s="256">
        <f t="shared" si="3"/>
        <v>0</v>
      </c>
      <c r="K46" s="257"/>
      <c r="L46" s="257"/>
      <c r="M46" s="257"/>
      <c r="N46" s="257"/>
      <c r="O46" s="257"/>
      <c r="P46" s="257"/>
      <c r="Q46" s="257"/>
      <c r="R46" s="258"/>
      <c r="S46" s="260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5"/>
    </row>
    <row r="47" spans="1:39" ht="20.100000000000001" customHeight="1" x14ac:dyDescent="0.2">
      <c r="A47" s="77"/>
      <c r="B47" s="78"/>
      <c r="C47" s="79"/>
      <c r="D47" s="73">
        <f t="shared" si="2"/>
        <v>0</v>
      </c>
      <c r="E47" s="130">
        <f t="shared" si="0"/>
        <v>0</v>
      </c>
      <c r="F47" s="78"/>
      <c r="G47" s="79"/>
      <c r="H47" s="130">
        <f t="shared" si="1"/>
        <v>0</v>
      </c>
      <c r="I47" s="80"/>
      <c r="J47" s="256">
        <f t="shared" si="3"/>
        <v>0</v>
      </c>
      <c r="K47" s="257"/>
      <c r="L47" s="257"/>
      <c r="M47" s="257"/>
      <c r="N47" s="257"/>
      <c r="O47" s="257"/>
      <c r="P47" s="257"/>
      <c r="Q47" s="257"/>
      <c r="R47" s="258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5"/>
    </row>
    <row r="48" spans="1:39" ht="20.100000000000001" customHeight="1" x14ac:dyDescent="0.2">
      <c r="A48" s="77"/>
      <c r="B48" s="78"/>
      <c r="C48" s="79"/>
      <c r="D48" s="73">
        <f t="shared" si="2"/>
        <v>0</v>
      </c>
      <c r="E48" s="130">
        <f t="shared" si="0"/>
        <v>0</v>
      </c>
      <c r="F48" s="78"/>
      <c r="G48" s="79"/>
      <c r="H48" s="130">
        <f t="shared" si="1"/>
        <v>0</v>
      </c>
      <c r="I48" s="80"/>
      <c r="J48" s="256">
        <f t="shared" si="3"/>
        <v>0</v>
      </c>
      <c r="K48" s="257"/>
      <c r="L48" s="257"/>
      <c r="M48" s="257"/>
      <c r="N48" s="257"/>
      <c r="O48" s="257"/>
      <c r="P48" s="257"/>
      <c r="Q48" s="257"/>
      <c r="R48" s="258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5"/>
    </row>
    <row r="49" spans="1:39" ht="20.100000000000001" customHeight="1" x14ac:dyDescent="0.2">
      <c r="A49" s="77"/>
      <c r="B49" s="78"/>
      <c r="C49" s="79"/>
      <c r="D49" s="73">
        <f t="shared" si="2"/>
        <v>0</v>
      </c>
      <c r="E49" s="130">
        <f t="shared" si="0"/>
        <v>0</v>
      </c>
      <c r="F49" s="78"/>
      <c r="G49" s="79"/>
      <c r="H49" s="130">
        <f t="shared" si="1"/>
        <v>0</v>
      </c>
      <c r="I49" s="80"/>
      <c r="J49" s="256">
        <f t="shared" si="3"/>
        <v>0</v>
      </c>
      <c r="K49" s="257"/>
      <c r="L49" s="257"/>
      <c r="M49" s="257"/>
      <c r="N49" s="257"/>
      <c r="O49" s="257"/>
      <c r="P49" s="257"/>
      <c r="Q49" s="257"/>
      <c r="R49" s="258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5"/>
    </row>
    <row r="50" spans="1:39" ht="20.100000000000001" customHeight="1" x14ac:dyDescent="0.2">
      <c r="A50" s="77"/>
      <c r="B50" s="78"/>
      <c r="C50" s="79"/>
      <c r="D50" s="73">
        <f t="shared" si="2"/>
        <v>0</v>
      </c>
      <c r="E50" s="130">
        <f t="shared" si="0"/>
        <v>0</v>
      </c>
      <c r="F50" s="78"/>
      <c r="G50" s="79"/>
      <c r="H50" s="130">
        <f t="shared" si="1"/>
        <v>0</v>
      </c>
      <c r="I50" s="80"/>
      <c r="J50" s="256">
        <f t="shared" si="3"/>
        <v>0</v>
      </c>
      <c r="K50" s="257"/>
      <c r="L50" s="257"/>
      <c r="M50" s="257"/>
      <c r="N50" s="257"/>
      <c r="O50" s="257"/>
      <c r="P50" s="257"/>
      <c r="Q50" s="257"/>
      <c r="R50" s="258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5"/>
    </row>
    <row r="51" spans="1:39" ht="20.100000000000001" customHeight="1" x14ac:dyDescent="0.2">
      <c r="A51" s="77"/>
      <c r="B51" s="78"/>
      <c r="C51" s="79"/>
      <c r="D51" s="73">
        <f t="shared" si="2"/>
        <v>0</v>
      </c>
      <c r="E51" s="130">
        <f t="shared" si="0"/>
        <v>0</v>
      </c>
      <c r="F51" s="78"/>
      <c r="G51" s="79"/>
      <c r="H51" s="130">
        <f t="shared" si="1"/>
        <v>0</v>
      </c>
      <c r="I51" s="80"/>
      <c r="J51" s="256">
        <f t="shared" si="3"/>
        <v>0</v>
      </c>
      <c r="K51" s="257"/>
      <c r="L51" s="257"/>
      <c r="M51" s="257"/>
      <c r="N51" s="257"/>
      <c r="O51" s="257"/>
      <c r="P51" s="257"/>
      <c r="Q51" s="257"/>
      <c r="R51" s="258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5"/>
    </row>
    <row r="52" spans="1:39" ht="20.100000000000001" customHeight="1" x14ac:dyDescent="0.2">
      <c r="A52" s="77"/>
      <c r="B52" s="78"/>
      <c r="C52" s="79"/>
      <c r="D52" s="73">
        <f t="shared" si="2"/>
        <v>0</v>
      </c>
      <c r="E52" s="130">
        <f t="shared" si="0"/>
        <v>0</v>
      </c>
      <c r="F52" s="78"/>
      <c r="G52" s="79"/>
      <c r="H52" s="130">
        <f t="shared" si="1"/>
        <v>0</v>
      </c>
      <c r="I52" s="80"/>
      <c r="J52" s="256">
        <f t="shared" si="3"/>
        <v>0</v>
      </c>
      <c r="K52" s="257"/>
      <c r="L52" s="257"/>
      <c r="M52" s="257"/>
      <c r="N52" s="257"/>
      <c r="O52" s="257"/>
      <c r="P52" s="257"/>
      <c r="Q52" s="257"/>
      <c r="R52" s="258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5"/>
    </row>
    <row r="53" spans="1:39" ht="20.100000000000001" customHeight="1" x14ac:dyDescent="0.2">
      <c r="A53" s="77"/>
      <c r="B53" s="78"/>
      <c r="C53" s="79"/>
      <c r="D53" s="73">
        <f t="shared" si="2"/>
        <v>0</v>
      </c>
      <c r="E53" s="130">
        <f t="shared" si="0"/>
        <v>0</v>
      </c>
      <c r="F53" s="78"/>
      <c r="G53" s="79"/>
      <c r="H53" s="130">
        <f t="shared" si="1"/>
        <v>0</v>
      </c>
      <c r="I53" s="80"/>
      <c r="J53" s="256">
        <f t="shared" si="3"/>
        <v>0</v>
      </c>
      <c r="K53" s="257"/>
      <c r="L53" s="257"/>
      <c r="M53" s="257"/>
      <c r="N53" s="257"/>
      <c r="O53" s="257"/>
      <c r="P53" s="257"/>
      <c r="Q53" s="257"/>
      <c r="R53" s="258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5"/>
    </row>
    <row r="54" spans="1:39" ht="20.100000000000001" customHeight="1" x14ac:dyDescent="0.2">
      <c r="A54" s="77"/>
      <c r="B54" s="78"/>
      <c r="C54" s="79"/>
      <c r="D54" s="73">
        <f t="shared" si="2"/>
        <v>0</v>
      </c>
      <c r="E54" s="130">
        <f t="shared" si="0"/>
        <v>0</v>
      </c>
      <c r="F54" s="78"/>
      <c r="G54" s="79"/>
      <c r="H54" s="130">
        <f t="shared" si="1"/>
        <v>0</v>
      </c>
      <c r="I54" s="80"/>
      <c r="J54" s="256">
        <f t="shared" si="3"/>
        <v>0</v>
      </c>
      <c r="K54" s="257"/>
      <c r="L54" s="257"/>
      <c r="M54" s="257"/>
      <c r="N54" s="257"/>
      <c r="O54" s="257"/>
      <c r="P54" s="257"/>
      <c r="Q54" s="257"/>
      <c r="R54" s="258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5"/>
    </row>
    <row r="55" spans="1:39" ht="20.100000000000001" customHeight="1" x14ac:dyDescent="0.2">
      <c r="A55" s="77"/>
      <c r="B55" s="78"/>
      <c r="C55" s="79"/>
      <c r="D55" s="73">
        <f t="shared" si="2"/>
        <v>0</v>
      </c>
      <c r="E55" s="130">
        <f t="shared" si="0"/>
        <v>0</v>
      </c>
      <c r="F55" s="78"/>
      <c r="G55" s="79"/>
      <c r="H55" s="130">
        <f t="shared" si="1"/>
        <v>0</v>
      </c>
      <c r="I55" s="80"/>
      <c r="J55" s="256">
        <f t="shared" si="3"/>
        <v>0</v>
      </c>
      <c r="K55" s="257"/>
      <c r="L55" s="257"/>
      <c r="M55" s="257"/>
      <c r="N55" s="257"/>
      <c r="O55" s="257"/>
      <c r="P55" s="257"/>
      <c r="Q55" s="257"/>
      <c r="R55" s="258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5"/>
    </row>
    <row r="56" spans="1:39" ht="20.100000000000001" customHeight="1" x14ac:dyDescent="0.2">
      <c r="A56" s="77"/>
      <c r="B56" s="78"/>
      <c r="C56" s="79"/>
      <c r="D56" s="73">
        <f t="shared" si="2"/>
        <v>0</v>
      </c>
      <c r="E56" s="130">
        <f t="shared" si="0"/>
        <v>0</v>
      </c>
      <c r="F56" s="78"/>
      <c r="G56" s="79"/>
      <c r="H56" s="130">
        <f t="shared" si="1"/>
        <v>0</v>
      </c>
      <c r="I56" s="80"/>
      <c r="J56" s="256">
        <f t="shared" si="3"/>
        <v>0</v>
      </c>
      <c r="K56" s="257"/>
      <c r="L56" s="257"/>
      <c r="M56" s="257"/>
      <c r="N56" s="257"/>
      <c r="O56" s="257"/>
      <c r="P56" s="257"/>
      <c r="Q56" s="257"/>
      <c r="R56" s="258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5"/>
    </row>
    <row r="57" spans="1:39" ht="39.75" customHeight="1" thickBot="1" x14ac:dyDescent="0.3">
      <c r="A57" s="86" t="s">
        <v>15</v>
      </c>
      <c r="B57" s="87" t="str">
        <f>IF((SUM(B35:B56))&gt;0,(SUM(B35:B56))," ")</f>
        <v xml:space="preserve"> </v>
      </c>
      <c r="C57" s="87" t="str">
        <f>IF((SUM(C35:C56))&gt;0,(SUM(C35:C56))," ")</f>
        <v xml:space="preserve"> </v>
      </c>
      <c r="E57" s="88"/>
      <c r="F57" s="89"/>
      <c r="G57" s="89"/>
      <c r="H57" s="88"/>
      <c r="I57" s="90" t="s">
        <v>53</v>
      </c>
      <c r="J57" s="298">
        <f>SUM(J35:J56)</f>
        <v>0</v>
      </c>
      <c r="K57" s="298"/>
      <c r="L57" s="298"/>
      <c r="M57" s="298"/>
      <c r="N57" s="298"/>
      <c r="O57" s="298"/>
      <c r="P57" s="298"/>
      <c r="Q57" s="298"/>
      <c r="R57" s="298"/>
      <c r="U57" s="91" t="s">
        <v>36</v>
      </c>
      <c r="V57" s="92"/>
      <c r="Z57" s="299"/>
      <c r="AA57" s="300"/>
      <c r="AB57" s="300"/>
      <c r="AC57" s="300"/>
      <c r="AD57" s="299"/>
      <c r="AE57" s="300"/>
      <c r="AF57" s="300"/>
      <c r="AG57" s="300"/>
      <c r="AH57" s="299"/>
      <c r="AI57" s="300"/>
      <c r="AJ57" s="300"/>
      <c r="AK57" s="300"/>
      <c r="AL57" s="97"/>
      <c r="AM57" s="97"/>
    </row>
    <row r="58" spans="1:39" ht="21" customHeight="1" thickTop="1" x14ac:dyDescent="0.2">
      <c r="A58" s="86"/>
      <c r="B58" s="301">
        <f>SUM(D35:D56)/1000</f>
        <v>0</v>
      </c>
      <c r="C58" s="301"/>
      <c r="D58" s="93"/>
      <c r="E58" s="88"/>
      <c r="F58" s="89"/>
      <c r="G58" s="89"/>
      <c r="H58" s="88"/>
      <c r="I58" s="94" t="s">
        <v>54</v>
      </c>
      <c r="J58" s="302">
        <f>B58*23</f>
        <v>0</v>
      </c>
      <c r="K58" s="302"/>
      <c r="L58" s="302"/>
      <c r="M58" s="302"/>
      <c r="N58" s="302"/>
      <c r="O58" s="302"/>
      <c r="P58" s="302"/>
      <c r="Q58" s="302"/>
      <c r="R58" s="302"/>
      <c r="V58" s="92"/>
      <c r="Z58" s="95" t="s">
        <v>37</v>
      </c>
    </row>
    <row r="59" spans="1:39" ht="13.5" customHeight="1" x14ac:dyDescent="0.2">
      <c r="A59" s="89"/>
      <c r="I59" s="96" t="s">
        <v>38</v>
      </c>
      <c r="J59" s="295"/>
      <c r="K59" s="295"/>
      <c r="L59" s="295"/>
      <c r="M59" s="295"/>
      <c r="N59" s="295"/>
      <c r="O59" s="295"/>
      <c r="P59" s="295"/>
    </row>
  </sheetData>
  <sheetProtection algorithmName="SHA-512" hashValue="zFIhM0SLfjVTS1aSWQ3cVVobyyFQJdJ0YzoN0UyKonzc8MPY7z5dF06zdqU6nqknK5W3APOkYoRWzcI6hfVeeA==" saltValue="JoTZxrB2XaEHyzcc/Z7PAw==" spinCount="100000" sheet="1" objects="1" scenarios="1"/>
  <protectedRanges>
    <protectedRange sqref="U57:AM58" name="Bereich2"/>
    <protectedRange sqref="A3:AM34" name="Bereich1"/>
  </protectedRanges>
  <mergeCells count="108">
    <mergeCell ref="B58:C58"/>
    <mergeCell ref="J58:R58"/>
    <mergeCell ref="J59:P59"/>
    <mergeCell ref="B30:B34"/>
    <mergeCell ref="C30:C34"/>
    <mergeCell ref="F30:F34"/>
    <mergeCell ref="G30:G34"/>
    <mergeCell ref="J30:U31"/>
    <mergeCell ref="V30:AA31"/>
    <mergeCell ref="J38:R38"/>
    <mergeCell ref="S38:AM38"/>
    <mergeCell ref="J42:R42"/>
    <mergeCell ref="S42:AM42"/>
    <mergeCell ref="J43:R43"/>
    <mergeCell ref="S43:AM43"/>
    <mergeCell ref="J44:R44"/>
    <mergeCell ref="S44:AM44"/>
    <mergeCell ref="J39:R39"/>
    <mergeCell ref="S39:AM39"/>
    <mergeCell ref="J40:R40"/>
    <mergeCell ref="S40:AM40"/>
    <mergeCell ref="J41:R41"/>
    <mergeCell ref="S41:AM41"/>
    <mergeCell ref="S51:AM51"/>
    <mergeCell ref="A14:A17"/>
    <mergeCell ref="B14:I17"/>
    <mergeCell ref="A18:A34"/>
    <mergeCell ref="B18:E20"/>
    <mergeCell ref="F18:H20"/>
    <mergeCell ref="I18:I20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F24:G26"/>
    <mergeCell ref="G27:G29"/>
    <mergeCell ref="I28:I34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O4:T7"/>
    <mergeCell ref="U4:Z7"/>
    <mergeCell ref="AA4:AC7"/>
    <mergeCell ref="A6:A8"/>
    <mergeCell ref="B6:I8"/>
    <mergeCell ref="J8:K8"/>
    <mergeCell ref="X8:Y8"/>
    <mergeCell ref="AL8:AM8"/>
    <mergeCell ref="A9:A13"/>
    <mergeCell ref="B9:I13"/>
    <mergeCell ref="AC32:AM32"/>
    <mergeCell ref="M13:W17"/>
    <mergeCell ref="X13:AM17"/>
    <mergeCell ref="J45:R45"/>
    <mergeCell ref="S45:AM45"/>
    <mergeCell ref="J46:R46"/>
    <mergeCell ref="S46:AM46"/>
    <mergeCell ref="J47:R47"/>
    <mergeCell ref="S47:AM47"/>
    <mergeCell ref="A1:AM1"/>
    <mergeCell ref="J49:R49"/>
    <mergeCell ref="S49:AM49"/>
    <mergeCell ref="J9:K12"/>
    <mergeCell ref="L9:W12"/>
    <mergeCell ref="X9:Y12"/>
    <mergeCell ref="Z9:AK12"/>
    <mergeCell ref="J13:L17"/>
    <mergeCell ref="J36:R36"/>
    <mergeCell ref="S36:AM36"/>
    <mergeCell ref="J37:R37"/>
    <mergeCell ref="S37:AM37"/>
    <mergeCell ref="J34:R34"/>
    <mergeCell ref="J35:R35"/>
    <mergeCell ref="S35:AM35"/>
    <mergeCell ref="B27:B29"/>
    <mergeCell ref="C27:C28"/>
    <mergeCell ref="F27:F29"/>
    <mergeCell ref="J56:R56"/>
    <mergeCell ref="J57:R57"/>
    <mergeCell ref="J53:R53"/>
    <mergeCell ref="S53:AM53"/>
    <mergeCell ref="J54:R54"/>
    <mergeCell ref="S54:AM54"/>
    <mergeCell ref="J55:R55"/>
    <mergeCell ref="S55:AM55"/>
    <mergeCell ref="J48:R48"/>
    <mergeCell ref="S48:AM48"/>
    <mergeCell ref="J51:R51"/>
    <mergeCell ref="J52:R52"/>
    <mergeCell ref="S52:AM52"/>
    <mergeCell ref="J50:R50"/>
    <mergeCell ref="S50:AM50"/>
    <mergeCell ref="S56:AM56"/>
    <mergeCell ref="Z57:AC57"/>
    <mergeCell ref="AD57:AG57"/>
    <mergeCell ref="AH57:AK57"/>
  </mergeCells>
  <hyperlinks>
    <hyperlink ref="I58" r:id="rId1" xr:uid="{ED808D8B-F960-4F09-BCE6-D711E50EEA7C}"/>
  </hyperlinks>
  <pageMargins left="0.70866141732283472" right="0.70866141732283472" top="0.39370078740157483" bottom="0.39370078740157483" header="0.31496062992125984" footer="0.31496062992125984"/>
  <pageSetup paperSize="9" scale="71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459E09-3906-4D0C-B79F-C8B6A81F1938}">
          <x14:formula1>
            <xm:f>Emissionsfaktoren!$A$1:$A$19</xm:f>
          </x14:formula1>
          <xm:sqref>C29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59"/>
  <sheetViews>
    <sheetView zoomScaleNormal="100" workbookViewId="0">
      <selection activeCell="B6" sqref="B6:I8"/>
    </sheetView>
  </sheetViews>
  <sheetFormatPr baseColWidth="10" defaultColWidth="11.42578125" defaultRowHeight="21" customHeight="1" x14ac:dyDescent="0.2"/>
  <cols>
    <col min="1" max="1" width="13.5703125" style="51" customWidth="1"/>
    <col min="2" max="2" width="11.42578125" style="51" customWidth="1"/>
    <col min="3" max="3" width="15.140625" style="51" customWidth="1"/>
    <col min="4" max="4" width="25.85546875" style="51" hidden="1" customWidth="1"/>
    <col min="5" max="5" width="12.85546875" style="52" customWidth="1"/>
    <col min="6" max="7" width="11.42578125" style="51" customWidth="1"/>
    <col min="8" max="8" width="11.42578125" style="52" customWidth="1"/>
    <col min="9" max="9" width="14.42578125" style="52" customWidth="1"/>
    <col min="10" max="10" width="2.42578125" style="52" customWidth="1"/>
    <col min="11" max="27" width="2.42578125" style="51" customWidth="1"/>
    <col min="28" max="28" width="9.42578125" style="51" customWidth="1"/>
    <col min="29" max="37" width="2.42578125" style="51" customWidth="1"/>
    <col min="38" max="38" width="5.42578125" style="51" customWidth="1"/>
    <col min="39" max="39" width="5.5703125" style="51" customWidth="1"/>
    <col min="40" max="16384" width="11.42578125" style="51"/>
  </cols>
  <sheetData>
    <row r="1" spans="1:39" ht="21" customHeight="1" x14ac:dyDescent="0.2">
      <c r="A1" s="149" t="s">
        <v>103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1"/>
    </row>
    <row r="2" spans="1:39" ht="21" customHeight="1" x14ac:dyDescent="0.2">
      <c r="A2" s="182" t="s">
        <v>109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4"/>
    </row>
    <row r="3" spans="1:39" ht="13.5" customHeight="1" x14ac:dyDescent="0.2">
      <c r="A3" s="165" t="s">
        <v>10</v>
      </c>
      <c r="B3" s="165"/>
      <c r="C3" s="165"/>
      <c r="D3" s="165"/>
      <c r="E3" s="165"/>
      <c r="F3" s="165"/>
      <c r="G3" s="165"/>
      <c r="H3" s="165"/>
      <c r="I3" s="166"/>
      <c r="J3" s="152" t="s">
        <v>17</v>
      </c>
      <c r="K3" s="153"/>
      <c r="L3" s="153"/>
      <c r="M3" s="153"/>
      <c r="N3" s="169"/>
      <c r="O3" s="153" t="s">
        <v>105</v>
      </c>
      <c r="P3" s="153"/>
      <c r="Q3" s="153"/>
      <c r="R3" s="153"/>
      <c r="S3" s="153"/>
      <c r="T3" s="153"/>
      <c r="U3" s="152" t="s">
        <v>18</v>
      </c>
      <c r="V3" s="153"/>
      <c r="W3" s="153"/>
      <c r="X3" s="153"/>
      <c r="Y3" s="153"/>
      <c r="Z3" s="169"/>
      <c r="AA3" s="152" t="s">
        <v>19</v>
      </c>
      <c r="AB3" s="153"/>
      <c r="AC3" s="169"/>
      <c r="AD3" s="152" t="s">
        <v>20</v>
      </c>
      <c r="AE3" s="153"/>
      <c r="AF3" s="153"/>
      <c r="AG3" s="154">
        <f>J57</f>
        <v>0</v>
      </c>
      <c r="AH3" s="155"/>
      <c r="AI3" s="155"/>
      <c r="AJ3" s="155"/>
      <c r="AK3" s="155"/>
      <c r="AL3" s="155"/>
      <c r="AM3" s="156"/>
    </row>
    <row r="4" spans="1:39" ht="5.25" customHeight="1" x14ac:dyDescent="0.2">
      <c r="A4" s="167"/>
      <c r="B4" s="167"/>
      <c r="C4" s="167"/>
      <c r="D4" s="167"/>
      <c r="E4" s="167"/>
      <c r="F4" s="167"/>
      <c r="G4" s="167"/>
      <c r="H4" s="167"/>
      <c r="I4" s="168"/>
      <c r="J4" s="159"/>
      <c r="K4" s="160"/>
      <c r="L4" s="160"/>
      <c r="M4" s="160"/>
      <c r="N4" s="161"/>
      <c r="O4" s="170"/>
      <c r="P4" s="170"/>
      <c r="Q4" s="170"/>
      <c r="R4" s="170"/>
      <c r="S4" s="170"/>
      <c r="T4" s="171"/>
      <c r="U4" s="174"/>
      <c r="V4" s="170"/>
      <c r="W4" s="170"/>
      <c r="X4" s="170"/>
      <c r="Y4" s="170"/>
      <c r="Z4" s="171"/>
      <c r="AA4" s="176"/>
      <c r="AB4" s="177"/>
      <c r="AC4" s="178"/>
      <c r="AD4" s="53"/>
      <c r="AE4" s="53"/>
      <c r="AF4" s="131"/>
      <c r="AG4" s="155"/>
      <c r="AH4" s="155"/>
      <c r="AI4" s="155"/>
      <c r="AJ4" s="155"/>
      <c r="AK4" s="155"/>
      <c r="AL4" s="155"/>
      <c r="AM4" s="156"/>
    </row>
    <row r="5" spans="1:39" ht="5.25" customHeight="1" x14ac:dyDescent="0.2">
      <c r="A5" s="167"/>
      <c r="B5" s="167"/>
      <c r="C5" s="167"/>
      <c r="D5" s="167"/>
      <c r="E5" s="167"/>
      <c r="F5" s="167"/>
      <c r="G5" s="167"/>
      <c r="H5" s="167"/>
      <c r="I5" s="168"/>
      <c r="J5" s="159"/>
      <c r="K5" s="160"/>
      <c r="L5" s="160"/>
      <c r="M5" s="160"/>
      <c r="N5" s="161"/>
      <c r="O5" s="170"/>
      <c r="P5" s="170"/>
      <c r="Q5" s="170"/>
      <c r="R5" s="170"/>
      <c r="S5" s="170"/>
      <c r="T5" s="171"/>
      <c r="U5" s="174"/>
      <c r="V5" s="170"/>
      <c r="W5" s="170"/>
      <c r="X5" s="170"/>
      <c r="Y5" s="170"/>
      <c r="Z5" s="171"/>
      <c r="AA5" s="176"/>
      <c r="AB5" s="177"/>
      <c r="AC5" s="178"/>
      <c r="AD5" s="53"/>
      <c r="AE5" s="53"/>
      <c r="AF5" s="131"/>
      <c r="AG5" s="155"/>
      <c r="AH5" s="155"/>
      <c r="AI5" s="155"/>
      <c r="AJ5" s="155"/>
      <c r="AK5" s="155"/>
      <c r="AL5" s="155"/>
      <c r="AM5" s="156"/>
    </row>
    <row r="6" spans="1:39" ht="9" customHeight="1" x14ac:dyDescent="0.2">
      <c r="A6" s="185" t="s">
        <v>12</v>
      </c>
      <c r="B6" s="195"/>
      <c r="C6" s="196"/>
      <c r="D6" s="196"/>
      <c r="E6" s="196"/>
      <c r="F6" s="196"/>
      <c r="G6" s="196"/>
      <c r="H6" s="196"/>
      <c r="I6" s="196"/>
      <c r="J6" s="159"/>
      <c r="K6" s="160"/>
      <c r="L6" s="160"/>
      <c r="M6" s="160"/>
      <c r="N6" s="161"/>
      <c r="O6" s="170"/>
      <c r="P6" s="170"/>
      <c r="Q6" s="170"/>
      <c r="R6" s="170"/>
      <c r="S6" s="170"/>
      <c r="T6" s="171"/>
      <c r="U6" s="174"/>
      <c r="V6" s="170"/>
      <c r="W6" s="170"/>
      <c r="X6" s="170"/>
      <c r="Y6" s="170"/>
      <c r="Z6" s="171"/>
      <c r="AA6" s="176"/>
      <c r="AB6" s="177"/>
      <c r="AC6" s="178"/>
      <c r="AD6" s="53"/>
      <c r="AE6" s="53"/>
      <c r="AF6" s="131"/>
      <c r="AG6" s="155"/>
      <c r="AH6" s="155"/>
      <c r="AI6" s="155"/>
      <c r="AJ6" s="155"/>
      <c r="AK6" s="155"/>
      <c r="AL6" s="155"/>
      <c r="AM6" s="156"/>
    </row>
    <row r="7" spans="1:39" ht="5.25" customHeight="1" thickBot="1" x14ac:dyDescent="0.25">
      <c r="A7" s="185"/>
      <c r="B7" s="197"/>
      <c r="C7" s="198"/>
      <c r="D7" s="198"/>
      <c r="E7" s="198"/>
      <c r="F7" s="198"/>
      <c r="G7" s="198"/>
      <c r="H7" s="198"/>
      <c r="I7" s="198"/>
      <c r="J7" s="162"/>
      <c r="K7" s="163"/>
      <c r="L7" s="163"/>
      <c r="M7" s="163"/>
      <c r="N7" s="164"/>
      <c r="O7" s="172"/>
      <c r="P7" s="172"/>
      <c r="Q7" s="172"/>
      <c r="R7" s="172"/>
      <c r="S7" s="172"/>
      <c r="T7" s="173"/>
      <c r="U7" s="175"/>
      <c r="V7" s="172"/>
      <c r="W7" s="172"/>
      <c r="X7" s="172"/>
      <c r="Y7" s="172"/>
      <c r="Z7" s="173"/>
      <c r="AA7" s="179"/>
      <c r="AB7" s="180"/>
      <c r="AC7" s="181"/>
      <c r="AD7" s="54"/>
      <c r="AE7" s="54"/>
      <c r="AF7" s="132"/>
      <c r="AG7" s="157"/>
      <c r="AH7" s="157"/>
      <c r="AI7" s="157"/>
      <c r="AJ7" s="157"/>
      <c r="AK7" s="157"/>
      <c r="AL7" s="157"/>
      <c r="AM7" s="158"/>
    </row>
    <row r="8" spans="1:39" ht="11.25" customHeight="1" x14ac:dyDescent="0.2">
      <c r="A8" s="185"/>
      <c r="B8" s="199"/>
      <c r="C8" s="200"/>
      <c r="D8" s="200"/>
      <c r="E8" s="200"/>
      <c r="F8" s="200"/>
      <c r="G8" s="200"/>
      <c r="H8" s="200"/>
      <c r="I8" s="201"/>
      <c r="J8" s="202" t="s">
        <v>21</v>
      </c>
      <c r="K8" s="203"/>
      <c r="L8" s="55" t="s">
        <v>22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X8" s="202" t="s">
        <v>23</v>
      </c>
      <c r="Y8" s="204"/>
      <c r="Z8" s="58" t="s">
        <v>24</v>
      </c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7"/>
      <c r="AL8" s="205" t="s">
        <v>25</v>
      </c>
      <c r="AM8" s="206"/>
    </row>
    <row r="9" spans="1:39" ht="5.25" customHeight="1" x14ac:dyDescent="0.2">
      <c r="A9" s="185" t="s">
        <v>11</v>
      </c>
      <c r="B9" s="195"/>
      <c r="C9" s="196"/>
      <c r="D9" s="196"/>
      <c r="E9" s="196"/>
      <c r="F9" s="196"/>
      <c r="G9" s="196"/>
      <c r="H9" s="196"/>
      <c r="I9" s="207"/>
      <c r="J9" s="209"/>
      <c r="K9" s="210"/>
      <c r="L9" s="211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11"/>
      <c r="Y9" s="220"/>
      <c r="Z9" s="229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10"/>
      <c r="AL9" s="59"/>
      <c r="AM9" s="60"/>
    </row>
    <row r="10" spans="1:39" ht="4.5" customHeight="1" x14ac:dyDescent="0.2">
      <c r="A10" s="185"/>
      <c r="B10" s="197"/>
      <c r="C10" s="198"/>
      <c r="D10" s="198"/>
      <c r="E10" s="198"/>
      <c r="F10" s="198"/>
      <c r="G10" s="198"/>
      <c r="H10" s="198"/>
      <c r="I10" s="208"/>
      <c r="J10" s="174"/>
      <c r="K10" s="171"/>
      <c r="L10" s="214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6"/>
      <c r="X10" s="214"/>
      <c r="Y10" s="221"/>
      <c r="Z10" s="231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1"/>
      <c r="AL10" s="59"/>
      <c r="AM10" s="60"/>
    </row>
    <row r="11" spans="1:39" ht="12.75" customHeight="1" x14ac:dyDescent="0.2">
      <c r="A11" s="185"/>
      <c r="B11" s="197"/>
      <c r="C11" s="198"/>
      <c r="D11" s="198"/>
      <c r="E11" s="198"/>
      <c r="F11" s="198"/>
      <c r="G11" s="198"/>
      <c r="H11" s="198"/>
      <c r="I11" s="208"/>
      <c r="J11" s="174"/>
      <c r="K11" s="171"/>
      <c r="L11" s="214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6"/>
      <c r="X11" s="214"/>
      <c r="Y11" s="221"/>
      <c r="Z11" s="231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1"/>
      <c r="AL11" s="59"/>
      <c r="AM11" s="60"/>
    </row>
    <row r="12" spans="1:39" ht="5.25" customHeight="1" thickBot="1" x14ac:dyDescent="0.25">
      <c r="A12" s="185"/>
      <c r="B12" s="197"/>
      <c r="C12" s="198"/>
      <c r="D12" s="198"/>
      <c r="E12" s="198"/>
      <c r="F12" s="198"/>
      <c r="G12" s="198"/>
      <c r="H12" s="198"/>
      <c r="I12" s="208"/>
      <c r="J12" s="175"/>
      <c r="K12" s="173"/>
      <c r="L12" s="217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9"/>
      <c r="X12" s="217"/>
      <c r="Y12" s="222"/>
      <c r="Z12" s="23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3"/>
      <c r="AL12" s="61"/>
      <c r="AM12" s="62"/>
    </row>
    <row r="13" spans="1:39" ht="5.25" customHeight="1" x14ac:dyDescent="0.2">
      <c r="A13" s="185"/>
      <c r="B13" s="199"/>
      <c r="C13" s="200"/>
      <c r="D13" s="200"/>
      <c r="E13" s="200"/>
      <c r="F13" s="200"/>
      <c r="G13" s="200"/>
      <c r="H13" s="200"/>
      <c r="I13" s="201"/>
      <c r="J13" s="233" t="s">
        <v>26</v>
      </c>
      <c r="K13" s="234"/>
      <c r="L13" s="235"/>
      <c r="M13" s="242" t="s">
        <v>108</v>
      </c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8" t="s">
        <v>94</v>
      </c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9"/>
    </row>
    <row r="14" spans="1:39" ht="5.25" customHeight="1" x14ac:dyDescent="0.2">
      <c r="A14" s="185" t="s">
        <v>13</v>
      </c>
      <c r="B14" s="186"/>
      <c r="C14" s="187"/>
      <c r="D14" s="187"/>
      <c r="E14" s="187"/>
      <c r="F14" s="187"/>
      <c r="G14" s="187"/>
      <c r="H14" s="187"/>
      <c r="I14" s="188"/>
      <c r="J14" s="236"/>
      <c r="K14" s="237"/>
      <c r="L14" s="238"/>
      <c r="M14" s="244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1"/>
    </row>
    <row r="15" spans="1:39" ht="5.25" customHeight="1" x14ac:dyDescent="0.2">
      <c r="A15" s="185"/>
      <c r="B15" s="189"/>
      <c r="C15" s="190"/>
      <c r="D15" s="190"/>
      <c r="E15" s="190"/>
      <c r="F15" s="190"/>
      <c r="G15" s="190"/>
      <c r="H15" s="190"/>
      <c r="I15" s="191"/>
      <c r="J15" s="236"/>
      <c r="K15" s="237"/>
      <c r="L15" s="238"/>
      <c r="M15" s="244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1"/>
    </row>
    <row r="16" spans="1:39" ht="11.25" customHeight="1" x14ac:dyDescent="0.2">
      <c r="A16" s="185"/>
      <c r="B16" s="189"/>
      <c r="C16" s="190"/>
      <c r="D16" s="190"/>
      <c r="E16" s="190"/>
      <c r="F16" s="190"/>
      <c r="G16" s="190"/>
      <c r="H16" s="190"/>
      <c r="I16" s="191"/>
      <c r="J16" s="236"/>
      <c r="K16" s="237"/>
      <c r="L16" s="238"/>
      <c r="M16" s="244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1"/>
    </row>
    <row r="17" spans="1:39" ht="5.25" customHeight="1" thickBot="1" x14ac:dyDescent="0.25">
      <c r="A17" s="185"/>
      <c r="B17" s="192"/>
      <c r="C17" s="193"/>
      <c r="D17" s="193"/>
      <c r="E17" s="193"/>
      <c r="F17" s="193"/>
      <c r="G17" s="193"/>
      <c r="H17" s="193"/>
      <c r="I17" s="194"/>
      <c r="J17" s="239"/>
      <c r="K17" s="240"/>
      <c r="L17" s="241"/>
      <c r="M17" s="246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3"/>
    </row>
    <row r="18" spans="1:39" ht="11.25" customHeight="1" x14ac:dyDescent="0.2">
      <c r="A18" s="262" t="s">
        <v>0</v>
      </c>
      <c r="B18" s="265" t="s">
        <v>1</v>
      </c>
      <c r="C18" s="265"/>
      <c r="D18" s="265"/>
      <c r="E18" s="265"/>
      <c r="F18" s="266" t="s">
        <v>2</v>
      </c>
      <c r="G18" s="265"/>
      <c r="H18" s="265"/>
      <c r="I18" s="267" t="s">
        <v>35</v>
      </c>
      <c r="J18" s="202" t="s">
        <v>27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03"/>
      <c r="AA18" s="202" t="s">
        <v>28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03"/>
    </row>
    <row r="19" spans="1:39" ht="7.5" customHeight="1" x14ac:dyDescent="0.2">
      <c r="A19" s="263"/>
      <c r="B19" s="265"/>
      <c r="C19" s="265"/>
      <c r="D19" s="265"/>
      <c r="E19" s="265"/>
      <c r="F19" s="266"/>
      <c r="G19" s="265"/>
      <c r="H19" s="265"/>
      <c r="I19" s="268"/>
      <c r="J19" s="59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60"/>
      <c r="AA19" s="59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60"/>
    </row>
    <row r="20" spans="1:39" ht="7.5" customHeight="1" x14ac:dyDescent="0.2">
      <c r="A20" s="263"/>
      <c r="B20" s="265"/>
      <c r="C20" s="265"/>
      <c r="D20" s="265"/>
      <c r="E20" s="265"/>
      <c r="F20" s="266"/>
      <c r="G20" s="265"/>
      <c r="H20" s="265"/>
      <c r="I20" s="268"/>
      <c r="J20" s="59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60"/>
      <c r="AA20" s="59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0"/>
    </row>
    <row r="21" spans="1:39" ht="7.5" customHeight="1" x14ac:dyDescent="0.2">
      <c r="A21" s="263"/>
      <c r="B21" s="224" t="s">
        <v>16</v>
      </c>
      <c r="C21" s="224"/>
      <c r="D21" s="89"/>
      <c r="E21" s="269" t="s">
        <v>4</v>
      </c>
      <c r="F21" s="225" t="s">
        <v>16</v>
      </c>
      <c r="G21" s="224"/>
      <c r="H21" s="271" t="s">
        <v>4</v>
      </c>
      <c r="I21" s="281" t="s">
        <v>8</v>
      </c>
      <c r="J21" s="59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60"/>
      <c r="AA21" s="59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60"/>
    </row>
    <row r="22" spans="1:39" ht="7.5" customHeight="1" thickBot="1" x14ac:dyDescent="0.25">
      <c r="A22" s="263"/>
      <c r="B22" s="224"/>
      <c r="C22" s="224"/>
      <c r="D22" s="89"/>
      <c r="E22" s="269"/>
      <c r="F22" s="225"/>
      <c r="G22" s="224"/>
      <c r="H22" s="271"/>
      <c r="I22" s="281"/>
      <c r="J22" s="61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2"/>
      <c r="AA22" s="61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2"/>
    </row>
    <row r="23" spans="1:39" ht="11.25" customHeight="1" x14ac:dyDescent="0.2">
      <c r="A23" s="263"/>
      <c r="B23" s="224"/>
      <c r="C23" s="224"/>
      <c r="D23" s="89"/>
      <c r="E23" s="269"/>
      <c r="F23" s="225"/>
      <c r="G23" s="224"/>
      <c r="H23" s="271"/>
      <c r="I23" s="281"/>
      <c r="J23" s="205" t="s">
        <v>29</v>
      </c>
      <c r="K23" s="282"/>
      <c r="L23" s="282"/>
      <c r="M23" s="282"/>
      <c r="N23" s="282"/>
      <c r="O23" s="282"/>
      <c r="P23" s="282"/>
      <c r="Q23" s="64"/>
      <c r="R23" s="64"/>
      <c r="S23" s="65" t="s">
        <v>30</v>
      </c>
      <c r="T23" s="64"/>
      <c r="U23" s="64"/>
      <c r="V23" s="64"/>
      <c r="W23" s="64"/>
      <c r="X23" s="64"/>
      <c r="Y23" s="64"/>
      <c r="Z23" s="66"/>
      <c r="AA23" s="202" t="s">
        <v>31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03"/>
    </row>
    <row r="24" spans="1:39" ht="7.5" customHeight="1" x14ac:dyDescent="0.2">
      <c r="A24" s="263"/>
      <c r="B24" s="224" t="s">
        <v>3</v>
      </c>
      <c r="C24" s="224"/>
      <c r="D24" s="89"/>
      <c r="E24" s="269"/>
      <c r="F24" s="225" t="s">
        <v>3</v>
      </c>
      <c r="G24" s="224"/>
      <c r="H24" s="271"/>
      <c r="I24" s="281"/>
      <c r="J24" s="59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60"/>
      <c r="AA24" s="59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60"/>
    </row>
    <row r="25" spans="1:39" ht="7.5" customHeight="1" x14ac:dyDescent="0.2">
      <c r="A25" s="263"/>
      <c r="B25" s="224"/>
      <c r="C25" s="224"/>
      <c r="D25" s="89"/>
      <c r="E25" s="269"/>
      <c r="F25" s="225"/>
      <c r="G25" s="224"/>
      <c r="H25" s="271"/>
      <c r="I25" s="281"/>
      <c r="J25" s="59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60"/>
      <c r="AA25" s="59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60"/>
    </row>
    <row r="26" spans="1:39" ht="7.5" customHeight="1" x14ac:dyDescent="0.2">
      <c r="A26" s="263"/>
      <c r="B26" s="224"/>
      <c r="C26" s="224"/>
      <c r="D26" s="89"/>
      <c r="E26" s="269"/>
      <c r="F26" s="225"/>
      <c r="G26" s="224"/>
      <c r="H26" s="271"/>
      <c r="I26" s="281"/>
      <c r="J26" s="59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60"/>
      <c r="AA26" s="59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60"/>
    </row>
    <row r="27" spans="1:39" ht="7.5" customHeight="1" thickBot="1" x14ac:dyDescent="0.25">
      <c r="A27" s="263"/>
      <c r="B27" s="226" t="s">
        <v>5</v>
      </c>
      <c r="C27" s="227" t="s">
        <v>6</v>
      </c>
      <c r="D27" s="129"/>
      <c r="E27" s="269"/>
      <c r="F27" s="225" t="s">
        <v>7</v>
      </c>
      <c r="G27" s="224" t="s">
        <v>34</v>
      </c>
      <c r="H27" s="271"/>
      <c r="I27" s="281"/>
      <c r="J27" s="61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2"/>
      <c r="AA27" s="61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2"/>
    </row>
    <row r="28" spans="1:39" ht="11.25" customHeight="1" x14ac:dyDescent="0.2">
      <c r="A28" s="263"/>
      <c r="B28" s="226"/>
      <c r="C28" s="228"/>
      <c r="D28" s="129"/>
      <c r="E28" s="269"/>
      <c r="F28" s="225"/>
      <c r="G28" s="224"/>
      <c r="H28" s="271"/>
      <c r="I28" s="283" t="s">
        <v>9</v>
      </c>
      <c r="J28" s="133" t="s">
        <v>85</v>
      </c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 t="s">
        <v>32</v>
      </c>
      <c r="AD28" s="134"/>
      <c r="AE28" s="134"/>
      <c r="AF28" s="134"/>
      <c r="AG28" s="134"/>
      <c r="AH28" s="134"/>
      <c r="AI28" s="134"/>
      <c r="AJ28" s="134"/>
      <c r="AK28" s="134"/>
      <c r="AL28" s="134"/>
      <c r="AM28" s="135"/>
    </row>
    <row r="29" spans="1:39" ht="24" customHeight="1" x14ac:dyDescent="0.2">
      <c r="A29" s="263"/>
      <c r="B29" s="226"/>
      <c r="C29" s="1" t="s">
        <v>47</v>
      </c>
      <c r="D29" s="67">
        <f>VLOOKUP(C29,Emissionsfaktoren!A3:B19,2,FALSE)</f>
        <v>0.17224999999999999</v>
      </c>
      <c r="E29" s="269"/>
      <c r="F29" s="225"/>
      <c r="G29" s="224"/>
      <c r="H29" s="271"/>
      <c r="I29" s="283"/>
      <c r="J29" s="136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8"/>
    </row>
    <row r="30" spans="1:39" ht="5.25" customHeight="1" x14ac:dyDescent="0.2">
      <c r="A30" s="263"/>
      <c r="B30" s="273">
        <v>0.1</v>
      </c>
      <c r="C30" s="273">
        <v>0.38</v>
      </c>
      <c r="D30" s="127"/>
      <c r="E30" s="269"/>
      <c r="F30" s="275" t="s">
        <v>33</v>
      </c>
      <c r="G30" s="273">
        <v>0.02</v>
      </c>
      <c r="H30" s="271"/>
      <c r="I30" s="283"/>
      <c r="J30" s="277" t="s">
        <v>104</v>
      </c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96"/>
      <c r="W30" s="296"/>
      <c r="X30" s="296"/>
      <c r="Y30" s="296"/>
      <c r="Z30" s="296"/>
      <c r="AA30" s="296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8"/>
    </row>
    <row r="31" spans="1:39" ht="14.25" customHeight="1" x14ac:dyDescent="0.2">
      <c r="A31" s="263"/>
      <c r="B31" s="273"/>
      <c r="C31" s="273"/>
      <c r="D31" s="127"/>
      <c r="E31" s="269"/>
      <c r="F31" s="275"/>
      <c r="G31" s="273"/>
      <c r="H31" s="271"/>
      <c r="I31" s="283"/>
      <c r="J31" s="279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97"/>
      <c r="W31" s="297"/>
      <c r="X31" s="297"/>
      <c r="Y31" s="297"/>
      <c r="Z31" s="297"/>
      <c r="AA31" s="297"/>
      <c r="AB31" s="139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1"/>
    </row>
    <row r="32" spans="1:39" ht="6" customHeight="1" thickBot="1" x14ac:dyDescent="0.25">
      <c r="A32" s="263"/>
      <c r="B32" s="273"/>
      <c r="C32" s="273"/>
      <c r="D32" s="127"/>
      <c r="E32" s="269"/>
      <c r="F32" s="275"/>
      <c r="G32" s="273"/>
      <c r="H32" s="271"/>
      <c r="I32" s="283"/>
      <c r="J32" s="142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6"/>
    </row>
    <row r="33" spans="1:39" ht="7.5" customHeight="1" x14ac:dyDescent="0.2">
      <c r="A33" s="263"/>
      <c r="B33" s="273"/>
      <c r="C33" s="273"/>
      <c r="D33" s="127"/>
      <c r="E33" s="269"/>
      <c r="F33" s="275"/>
      <c r="G33" s="273"/>
      <c r="H33" s="271"/>
      <c r="I33" s="283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1:39" ht="14.25" customHeight="1" x14ac:dyDescent="0.2">
      <c r="A34" s="264"/>
      <c r="B34" s="274"/>
      <c r="C34" s="274"/>
      <c r="D34" s="128"/>
      <c r="E34" s="270"/>
      <c r="F34" s="276"/>
      <c r="G34" s="274"/>
      <c r="H34" s="272"/>
      <c r="I34" s="284"/>
      <c r="J34" s="287" t="s">
        <v>14</v>
      </c>
      <c r="K34" s="288"/>
      <c r="L34" s="288"/>
      <c r="M34" s="288"/>
      <c r="N34" s="288"/>
      <c r="O34" s="288"/>
      <c r="P34" s="288"/>
      <c r="Q34" s="288"/>
      <c r="R34" s="289"/>
      <c r="S34" s="144" t="s">
        <v>106</v>
      </c>
      <c r="T34" s="145"/>
      <c r="U34" s="146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7"/>
    </row>
    <row r="35" spans="1:39" ht="20.100000000000001" customHeight="1" x14ac:dyDescent="0.2">
      <c r="A35" s="70"/>
      <c r="B35" s="71"/>
      <c r="C35" s="72"/>
      <c r="D35" s="73">
        <f>C35*$D$29</f>
        <v>0</v>
      </c>
      <c r="E35" s="74">
        <f t="shared" ref="E35:E56" si="0">IF(B35*B$30+C35*C$30&gt;0,B35*B$30+C35*C$30,0)</f>
        <v>0</v>
      </c>
      <c r="F35" s="75"/>
      <c r="G35" s="72"/>
      <c r="H35" s="130">
        <f t="shared" ref="H35:H56" si="1">IF(F35&gt;0,F35*G35*G$30,0)</f>
        <v>0</v>
      </c>
      <c r="I35" s="76"/>
      <c r="J35" s="290">
        <f>IF(B35+C35+F35+G35+I35&gt;0,(E35+H35+I35),0)</f>
        <v>0</v>
      </c>
      <c r="K35" s="291"/>
      <c r="L35" s="291"/>
      <c r="M35" s="291"/>
      <c r="N35" s="291"/>
      <c r="O35" s="291"/>
      <c r="P35" s="291"/>
      <c r="Q35" s="291"/>
      <c r="R35" s="292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4"/>
    </row>
    <row r="36" spans="1:39" ht="20.100000000000001" customHeight="1" x14ac:dyDescent="0.2">
      <c r="A36" s="77"/>
      <c r="B36" s="78"/>
      <c r="C36" s="79"/>
      <c r="D36" s="73">
        <f t="shared" ref="D36:D56" si="2">C36*$D$29</f>
        <v>0</v>
      </c>
      <c r="E36" s="130">
        <f t="shared" si="0"/>
        <v>0</v>
      </c>
      <c r="F36" s="78"/>
      <c r="G36" s="79"/>
      <c r="H36" s="130">
        <f t="shared" si="1"/>
        <v>0</v>
      </c>
      <c r="I36" s="80"/>
      <c r="J36" s="256">
        <f t="shared" ref="J36:J56" si="3">IF(B36+C36+F36+G36+I36&gt;0,(E36+H36+I36),0)</f>
        <v>0</v>
      </c>
      <c r="K36" s="257"/>
      <c r="L36" s="257"/>
      <c r="M36" s="257"/>
      <c r="N36" s="257"/>
      <c r="O36" s="257"/>
      <c r="P36" s="257"/>
      <c r="Q36" s="257"/>
      <c r="R36" s="258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5"/>
    </row>
    <row r="37" spans="1:39" ht="20.100000000000001" customHeight="1" x14ac:dyDescent="0.2">
      <c r="A37" s="77"/>
      <c r="B37" s="78"/>
      <c r="C37" s="79"/>
      <c r="D37" s="73">
        <f t="shared" si="2"/>
        <v>0</v>
      </c>
      <c r="E37" s="130">
        <f t="shared" si="0"/>
        <v>0</v>
      </c>
      <c r="F37" s="78"/>
      <c r="G37" s="79"/>
      <c r="H37" s="130">
        <f t="shared" si="1"/>
        <v>0</v>
      </c>
      <c r="I37" s="80"/>
      <c r="J37" s="256">
        <f t="shared" si="3"/>
        <v>0</v>
      </c>
      <c r="K37" s="257"/>
      <c r="L37" s="257"/>
      <c r="M37" s="257"/>
      <c r="N37" s="257"/>
      <c r="O37" s="257"/>
      <c r="P37" s="257"/>
      <c r="Q37" s="257"/>
      <c r="R37" s="258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5"/>
    </row>
    <row r="38" spans="1:39" ht="20.100000000000001" customHeight="1" x14ac:dyDescent="0.2">
      <c r="A38" s="77"/>
      <c r="B38" s="78"/>
      <c r="C38" s="79"/>
      <c r="D38" s="73">
        <f t="shared" si="2"/>
        <v>0</v>
      </c>
      <c r="E38" s="130">
        <f t="shared" si="0"/>
        <v>0</v>
      </c>
      <c r="F38" s="78"/>
      <c r="G38" s="79"/>
      <c r="H38" s="130">
        <f t="shared" si="1"/>
        <v>0</v>
      </c>
      <c r="I38" s="80"/>
      <c r="J38" s="256">
        <f t="shared" si="3"/>
        <v>0</v>
      </c>
      <c r="K38" s="257"/>
      <c r="L38" s="257"/>
      <c r="M38" s="257"/>
      <c r="N38" s="257"/>
      <c r="O38" s="257"/>
      <c r="P38" s="257"/>
      <c r="Q38" s="257"/>
      <c r="R38" s="258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5"/>
    </row>
    <row r="39" spans="1:39" ht="20.100000000000001" customHeight="1" x14ac:dyDescent="0.2">
      <c r="A39" s="77"/>
      <c r="B39" s="78"/>
      <c r="C39" s="79"/>
      <c r="D39" s="73">
        <f t="shared" si="2"/>
        <v>0</v>
      </c>
      <c r="E39" s="130">
        <f t="shared" si="0"/>
        <v>0</v>
      </c>
      <c r="F39" s="78"/>
      <c r="G39" s="79"/>
      <c r="H39" s="130">
        <f t="shared" si="1"/>
        <v>0</v>
      </c>
      <c r="I39" s="80"/>
      <c r="J39" s="256">
        <f t="shared" si="3"/>
        <v>0</v>
      </c>
      <c r="K39" s="257"/>
      <c r="L39" s="257"/>
      <c r="M39" s="257"/>
      <c r="N39" s="257"/>
      <c r="O39" s="257"/>
      <c r="P39" s="257"/>
      <c r="Q39" s="257"/>
      <c r="R39" s="258"/>
      <c r="S39" s="260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5"/>
    </row>
    <row r="40" spans="1:39" ht="20.100000000000001" customHeight="1" x14ac:dyDescent="0.2">
      <c r="A40" s="77"/>
      <c r="B40" s="78"/>
      <c r="C40" s="79"/>
      <c r="D40" s="73">
        <f t="shared" si="2"/>
        <v>0</v>
      </c>
      <c r="E40" s="130">
        <f t="shared" si="0"/>
        <v>0</v>
      </c>
      <c r="F40" s="78"/>
      <c r="G40" s="79"/>
      <c r="H40" s="130">
        <f t="shared" si="1"/>
        <v>0</v>
      </c>
      <c r="I40" s="80"/>
      <c r="J40" s="256">
        <f t="shared" si="3"/>
        <v>0</v>
      </c>
      <c r="K40" s="257"/>
      <c r="L40" s="257"/>
      <c r="M40" s="257"/>
      <c r="N40" s="257"/>
      <c r="O40" s="257"/>
      <c r="P40" s="257"/>
      <c r="Q40" s="257"/>
      <c r="R40" s="258"/>
      <c r="S40" s="259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1"/>
    </row>
    <row r="41" spans="1:39" ht="20.100000000000001" customHeight="1" x14ac:dyDescent="0.2">
      <c r="A41" s="77"/>
      <c r="B41" s="78"/>
      <c r="C41" s="79"/>
      <c r="D41" s="73">
        <f t="shared" si="2"/>
        <v>0</v>
      </c>
      <c r="E41" s="130">
        <f t="shared" si="0"/>
        <v>0</v>
      </c>
      <c r="F41" s="78"/>
      <c r="G41" s="79"/>
      <c r="H41" s="130">
        <f t="shared" si="1"/>
        <v>0</v>
      </c>
      <c r="I41" s="80"/>
      <c r="J41" s="256">
        <f t="shared" si="3"/>
        <v>0</v>
      </c>
      <c r="K41" s="257"/>
      <c r="L41" s="257"/>
      <c r="M41" s="257"/>
      <c r="N41" s="257"/>
      <c r="O41" s="257"/>
      <c r="P41" s="257"/>
      <c r="Q41" s="257"/>
      <c r="R41" s="258"/>
      <c r="S41" s="260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5"/>
    </row>
    <row r="42" spans="1:39" ht="20.100000000000001" customHeight="1" x14ac:dyDescent="0.2">
      <c r="A42" s="77"/>
      <c r="B42" s="78"/>
      <c r="C42" s="79"/>
      <c r="D42" s="73">
        <f t="shared" si="2"/>
        <v>0</v>
      </c>
      <c r="E42" s="130">
        <f t="shared" si="0"/>
        <v>0</v>
      </c>
      <c r="F42" s="78"/>
      <c r="G42" s="79"/>
      <c r="H42" s="130">
        <f t="shared" si="1"/>
        <v>0</v>
      </c>
      <c r="I42" s="80"/>
      <c r="J42" s="256">
        <f t="shared" si="3"/>
        <v>0</v>
      </c>
      <c r="K42" s="257"/>
      <c r="L42" s="257"/>
      <c r="M42" s="257"/>
      <c r="N42" s="257"/>
      <c r="O42" s="257"/>
      <c r="P42" s="257"/>
      <c r="Q42" s="257"/>
      <c r="R42" s="258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5"/>
    </row>
    <row r="43" spans="1:39" ht="20.100000000000001" customHeight="1" x14ac:dyDescent="0.2">
      <c r="A43" s="81"/>
      <c r="B43" s="82"/>
      <c r="C43" s="79"/>
      <c r="D43" s="73">
        <f t="shared" si="2"/>
        <v>0</v>
      </c>
      <c r="E43" s="130">
        <f t="shared" si="0"/>
        <v>0</v>
      </c>
      <c r="F43" s="82"/>
      <c r="G43" s="83"/>
      <c r="H43" s="84">
        <f t="shared" si="1"/>
        <v>0</v>
      </c>
      <c r="I43" s="85"/>
      <c r="J43" s="256">
        <f t="shared" si="3"/>
        <v>0</v>
      </c>
      <c r="K43" s="257"/>
      <c r="L43" s="257"/>
      <c r="M43" s="257"/>
      <c r="N43" s="257"/>
      <c r="O43" s="257"/>
      <c r="P43" s="257"/>
      <c r="Q43" s="257"/>
      <c r="R43" s="258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1"/>
    </row>
    <row r="44" spans="1:39" ht="20.100000000000001" customHeight="1" x14ac:dyDescent="0.2">
      <c r="A44" s="77"/>
      <c r="B44" s="78"/>
      <c r="C44" s="79"/>
      <c r="D44" s="73">
        <f t="shared" si="2"/>
        <v>0</v>
      </c>
      <c r="E44" s="130">
        <f t="shared" si="0"/>
        <v>0</v>
      </c>
      <c r="F44" s="78"/>
      <c r="G44" s="79"/>
      <c r="H44" s="130">
        <f t="shared" si="1"/>
        <v>0</v>
      </c>
      <c r="I44" s="80"/>
      <c r="J44" s="256">
        <f t="shared" si="3"/>
        <v>0</v>
      </c>
      <c r="K44" s="257"/>
      <c r="L44" s="257"/>
      <c r="M44" s="257"/>
      <c r="N44" s="257"/>
      <c r="O44" s="257"/>
      <c r="P44" s="257"/>
      <c r="Q44" s="257"/>
      <c r="R44" s="258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5"/>
    </row>
    <row r="45" spans="1:39" ht="20.100000000000001" customHeight="1" x14ac:dyDescent="0.2">
      <c r="A45" s="77"/>
      <c r="B45" s="78"/>
      <c r="C45" s="79"/>
      <c r="D45" s="73">
        <f t="shared" si="2"/>
        <v>0</v>
      </c>
      <c r="E45" s="130">
        <f t="shared" si="0"/>
        <v>0</v>
      </c>
      <c r="F45" s="78"/>
      <c r="G45" s="79"/>
      <c r="H45" s="130">
        <f t="shared" si="1"/>
        <v>0</v>
      </c>
      <c r="I45" s="80"/>
      <c r="J45" s="256">
        <f t="shared" si="3"/>
        <v>0</v>
      </c>
      <c r="K45" s="257"/>
      <c r="L45" s="257"/>
      <c r="M45" s="257"/>
      <c r="N45" s="257"/>
      <c r="O45" s="257"/>
      <c r="P45" s="257"/>
      <c r="Q45" s="257"/>
      <c r="R45" s="258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5"/>
    </row>
    <row r="46" spans="1:39" ht="20.100000000000001" customHeight="1" x14ac:dyDescent="0.2">
      <c r="A46" s="77"/>
      <c r="B46" s="78"/>
      <c r="C46" s="79"/>
      <c r="D46" s="73">
        <f t="shared" si="2"/>
        <v>0</v>
      </c>
      <c r="E46" s="130">
        <f t="shared" si="0"/>
        <v>0</v>
      </c>
      <c r="F46" s="78"/>
      <c r="G46" s="79"/>
      <c r="H46" s="130">
        <f t="shared" si="1"/>
        <v>0</v>
      </c>
      <c r="I46" s="80"/>
      <c r="J46" s="256">
        <f t="shared" si="3"/>
        <v>0</v>
      </c>
      <c r="K46" s="257"/>
      <c r="L46" s="257"/>
      <c r="M46" s="257"/>
      <c r="N46" s="257"/>
      <c r="O46" s="257"/>
      <c r="P46" s="257"/>
      <c r="Q46" s="257"/>
      <c r="R46" s="258"/>
      <c r="S46" s="260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5"/>
    </row>
    <row r="47" spans="1:39" ht="20.100000000000001" customHeight="1" x14ac:dyDescent="0.2">
      <c r="A47" s="77"/>
      <c r="B47" s="78"/>
      <c r="C47" s="79"/>
      <c r="D47" s="73">
        <f t="shared" si="2"/>
        <v>0</v>
      </c>
      <c r="E47" s="130">
        <f t="shared" si="0"/>
        <v>0</v>
      </c>
      <c r="F47" s="78"/>
      <c r="G47" s="79"/>
      <c r="H47" s="130">
        <f t="shared" si="1"/>
        <v>0</v>
      </c>
      <c r="I47" s="80"/>
      <c r="J47" s="256">
        <f t="shared" si="3"/>
        <v>0</v>
      </c>
      <c r="K47" s="257"/>
      <c r="L47" s="257"/>
      <c r="M47" s="257"/>
      <c r="N47" s="257"/>
      <c r="O47" s="257"/>
      <c r="P47" s="257"/>
      <c r="Q47" s="257"/>
      <c r="R47" s="258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5"/>
    </row>
    <row r="48" spans="1:39" ht="20.100000000000001" customHeight="1" x14ac:dyDescent="0.2">
      <c r="A48" s="77"/>
      <c r="B48" s="78"/>
      <c r="C48" s="79"/>
      <c r="D48" s="73">
        <f t="shared" si="2"/>
        <v>0</v>
      </c>
      <c r="E48" s="130">
        <f t="shared" si="0"/>
        <v>0</v>
      </c>
      <c r="F48" s="78"/>
      <c r="G48" s="79"/>
      <c r="H48" s="130">
        <f t="shared" si="1"/>
        <v>0</v>
      </c>
      <c r="I48" s="80"/>
      <c r="J48" s="256">
        <f t="shared" si="3"/>
        <v>0</v>
      </c>
      <c r="K48" s="257"/>
      <c r="L48" s="257"/>
      <c r="M48" s="257"/>
      <c r="N48" s="257"/>
      <c r="O48" s="257"/>
      <c r="P48" s="257"/>
      <c r="Q48" s="257"/>
      <c r="R48" s="258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5"/>
    </row>
    <row r="49" spans="1:39" ht="20.100000000000001" customHeight="1" x14ac:dyDescent="0.2">
      <c r="A49" s="77"/>
      <c r="B49" s="78"/>
      <c r="C49" s="79"/>
      <c r="D49" s="73">
        <f t="shared" si="2"/>
        <v>0</v>
      </c>
      <c r="E49" s="130">
        <f t="shared" si="0"/>
        <v>0</v>
      </c>
      <c r="F49" s="78"/>
      <c r="G49" s="79"/>
      <c r="H49" s="130">
        <f t="shared" si="1"/>
        <v>0</v>
      </c>
      <c r="I49" s="80"/>
      <c r="J49" s="256">
        <f t="shared" si="3"/>
        <v>0</v>
      </c>
      <c r="K49" s="257"/>
      <c r="L49" s="257"/>
      <c r="M49" s="257"/>
      <c r="N49" s="257"/>
      <c r="O49" s="257"/>
      <c r="P49" s="257"/>
      <c r="Q49" s="257"/>
      <c r="R49" s="258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5"/>
    </row>
    <row r="50" spans="1:39" ht="20.100000000000001" customHeight="1" x14ac:dyDescent="0.2">
      <c r="A50" s="77"/>
      <c r="B50" s="78"/>
      <c r="C50" s="79"/>
      <c r="D50" s="73">
        <f t="shared" si="2"/>
        <v>0</v>
      </c>
      <c r="E50" s="130">
        <f t="shared" si="0"/>
        <v>0</v>
      </c>
      <c r="F50" s="78"/>
      <c r="G50" s="79"/>
      <c r="H50" s="130">
        <f t="shared" si="1"/>
        <v>0</v>
      </c>
      <c r="I50" s="80"/>
      <c r="J50" s="256">
        <f t="shared" si="3"/>
        <v>0</v>
      </c>
      <c r="K50" s="257"/>
      <c r="L50" s="257"/>
      <c r="M50" s="257"/>
      <c r="N50" s="257"/>
      <c r="O50" s="257"/>
      <c r="P50" s="257"/>
      <c r="Q50" s="257"/>
      <c r="R50" s="258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5"/>
    </row>
    <row r="51" spans="1:39" ht="20.100000000000001" customHeight="1" x14ac:dyDescent="0.2">
      <c r="A51" s="77"/>
      <c r="B51" s="78"/>
      <c r="C51" s="79"/>
      <c r="D51" s="73">
        <f t="shared" si="2"/>
        <v>0</v>
      </c>
      <c r="E51" s="130">
        <f t="shared" si="0"/>
        <v>0</v>
      </c>
      <c r="F51" s="78"/>
      <c r="G51" s="79"/>
      <c r="H51" s="130">
        <f t="shared" si="1"/>
        <v>0</v>
      </c>
      <c r="I51" s="80"/>
      <c r="J51" s="256">
        <f t="shared" si="3"/>
        <v>0</v>
      </c>
      <c r="K51" s="257"/>
      <c r="L51" s="257"/>
      <c r="M51" s="257"/>
      <c r="N51" s="257"/>
      <c r="O51" s="257"/>
      <c r="P51" s="257"/>
      <c r="Q51" s="257"/>
      <c r="R51" s="258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5"/>
    </row>
    <row r="52" spans="1:39" ht="20.100000000000001" customHeight="1" x14ac:dyDescent="0.2">
      <c r="A52" s="77"/>
      <c r="B52" s="78"/>
      <c r="C52" s="79"/>
      <c r="D52" s="73">
        <f t="shared" si="2"/>
        <v>0</v>
      </c>
      <c r="E52" s="130">
        <f t="shared" si="0"/>
        <v>0</v>
      </c>
      <c r="F52" s="78"/>
      <c r="G52" s="79"/>
      <c r="H52" s="130">
        <f t="shared" si="1"/>
        <v>0</v>
      </c>
      <c r="I52" s="80"/>
      <c r="J52" s="256">
        <f t="shared" si="3"/>
        <v>0</v>
      </c>
      <c r="K52" s="257"/>
      <c r="L52" s="257"/>
      <c r="M52" s="257"/>
      <c r="N52" s="257"/>
      <c r="O52" s="257"/>
      <c r="P52" s="257"/>
      <c r="Q52" s="257"/>
      <c r="R52" s="258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5"/>
    </row>
    <row r="53" spans="1:39" ht="20.100000000000001" customHeight="1" x14ac:dyDescent="0.2">
      <c r="A53" s="77"/>
      <c r="B53" s="78"/>
      <c r="C53" s="79"/>
      <c r="D53" s="73">
        <f t="shared" si="2"/>
        <v>0</v>
      </c>
      <c r="E53" s="130">
        <f t="shared" si="0"/>
        <v>0</v>
      </c>
      <c r="F53" s="78"/>
      <c r="G53" s="79"/>
      <c r="H53" s="130">
        <f t="shared" si="1"/>
        <v>0</v>
      </c>
      <c r="I53" s="80"/>
      <c r="J53" s="256">
        <f t="shared" si="3"/>
        <v>0</v>
      </c>
      <c r="K53" s="257"/>
      <c r="L53" s="257"/>
      <c r="M53" s="257"/>
      <c r="N53" s="257"/>
      <c r="O53" s="257"/>
      <c r="P53" s="257"/>
      <c r="Q53" s="257"/>
      <c r="R53" s="258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5"/>
    </row>
    <row r="54" spans="1:39" ht="20.100000000000001" customHeight="1" x14ac:dyDescent="0.2">
      <c r="A54" s="77"/>
      <c r="B54" s="78"/>
      <c r="C54" s="79"/>
      <c r="D54" s="73">
        <f t="shared" si="2"/>
        <v>0</v>
      </c>
      <c r="E54" s="130">
        <f t="shared" si="0"/>
        <v>0</v>
      </c>
      <c r="F54" s="78"/>
      <c r="G54" s="79"/>
      <c r="H54" s="130">
        <f t="shared" si="1"/>
        <v>0</v>
      </c>
      <c r="I54" s="80"/>
      <c r="J54" s="256">
        <f t="shared" si="3"/>
        <v>0</v>
      </c>
      <c r="K54" s="257"/>
      <c r="L54" s="257"/>
      <c r="M54" s="257"/>
      <c r="N54" s="257"/>
      <c r="O54" s="257"/>
      <c r="P54" s="257"/>
      <c r="Q54" s="257"/>
      <c r="R54" s="258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5"/>
    </row>
    <row r="55" spans="1:39" ht="20.100000000000001" customHeight="1" x14ac:dyDescent="0.2">
      <c r="A55" s="77"/>
      <c r="B55" s="78"/>
      <c r="C55" s="79"/>
      <c r="D55" s="73">
        <f t="shared" si="2"/>
        <v>0</v>
      </c>
      <c r="E55" s="130">
        <f t="shared" si="0"/>
        <v>0</v>
      </c>
      <c r="F55" s="78"/>
      <c r="G55" s="79"/>
      <c r="H55" s="130">
        <f t="shared" si="1"/>
        <v>0</v>
      </c>
      <c r="I55" s="80"/>
      <c r="J55" s="256">
        <f t="shared" si="3"/>
        <v>0</v>
      </c>
      <c r="K55" s="257"/>
      <c r="L55" s="257"/>
      <c r="M55" s="257"/>
      <c r="N55" s="257"/>
      <c r="O55" s="257"/>
      <c r="P55" s="257"/>
      <c r="Q55" s="257"/>
      <c r="R55" s="258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5"/>
    </row>
    <row r="56" spans="1:39" ht="20.100000000000001" customHeight="1" x14ac:dyDescent="0.2">
      <c r="A56" s="77"/>
      <c r="B56" s="78"/>
      <c r="C56" s="79"/>
      <c r="D56" s="73">
        <f t="shared" si="2"/>
        <v>0</v>
      </c>
      <c r="E56" s="130">
        <f t="shared" si="0"/>
        <v>0</v>
      </c>
      <c r="F56" s="78"/>
      <c r="G56" s="79"/>
      <c r="H56" s="130">
        <f t="shared" si="1"/>
        <v>0</v>
      </c>
      <c r="I56" s="80"/>
      <c r="J56" s="256">
        <f t="shared" si="3"/>
        <v>0</v>
      </c>
      <c r="K56" s="257"/>
      <c r="L56" s="257"/>
      <c r="M56" s="257"/>
      <c r="N56" s="257"/>
      <c r="O56" s="257"/>
      <c r="P56" s="257"/>
      <c r="Q56" s="257"/>
      <c r="R56" s="258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5"/>
    </row>
    <row r="57" spans="1:39" ht="39.75" customHeight="1" thickBot="1" x14ac:dyDescent="0.3">
      <c r="A57" s="86" t="s">
        <v>15</v>
      </c>
      <c r="B57" s="87" t="str">
        <f>IF((SUM(B35:B56))&gt;0,(SUM(B35:B56))," ")</f>
        <v xml:space="preserve"> </v>
      </c>
      <c r="C57" s="87" t="str">
        <f>IF((SUM(C35:C56))&gt;0,(SUM(C35:C56))," ")</f>
        <v xml:space="preserve"> </v>
      </c>
      <c r="E57" s="88"/>
      <c r="F57" s="89"/>
      <c r="G57" s="89"/>
      <c r="H57" s="88"/>
      <c r="I57" s="90" t="s">
        <v>53</v>
      </c>
      <c r="J57" s="298">
        <f>SUM(J35:J56)</f>
        <v>0</v>
      </c>
      <c r="K57" s="298"/>
      <c r="L57" s="298"/>
      <c r="M57" s="298"/>
      <c r="N57" s="298"/>
      <c r="O57" s="298"/>
      <c r="P57" s="298"/>
      <c r="Q57" s="298"/>
      <c r="R57" s="298"/>
      <c r="U57" s="91" t="s">
        <v>36</v>
      </c>
      <c r="V57" s="92"/>
      <c r="Z57" s="299"/>
      <c r="AA57" s="300"/>
      <c r="AB57" s="300"/>
      <c r="AC57" s="300"/>
      <c r="AD57" s="299"/>
      <c r="AE57" s="300"/>
      <c r="AF57" s="300"/>
      <c r="AG57" s="300"/>
      <c r="AH57" s="299"/>
      <c r="AI57" s="300"/>
      <c r="AJ57" s="300"/>
      <c r="AK57" s="300"/>
      <c r="AL57" s="97"/>
      <c r="AM57" s="97"/>
    </row>
    <row r="58" spans="1:39" ht="21" customHeight="1" thickTop="1" x14ac:dyDescent="0.2">
      <c r="A58" s="86"/>
      <c r="B58" s="301">
        <f>SUM(D35:D56)/1000</f>
        <v>0</v>
      </c>
      <c r="C58" s="301"/>
      <c r="D58" s="93"/>
      <c r="E58" s="88"/>
      <c r="F58" s="89"/>
      <c r="G58" s="89"/>
      <c r="H58" s="88"/>
      <c r="I58" s="94" t="s">
        <v>54</v>
      </c>
      <c r="J58" s="302">
        <f>B58*23</f>
        <v>0</v>
      </c>
      <c r="K58" s="302"/>
      <c r="L58" s="302"/>
      <c r="M58" s="302"/>
      <c r="N58" s="302"/>
      <c r="O58" s="302"/>
      <c r="P58" s="302"/>
      <c r="Q58" s="302"/>
      <c r="R58" s="302"/>
      <c r="V58" s="92"/>
      <c r="Z58" s="95" t="s">
        <v>37</v>
      </c>
    </row>
    <row r="59" spans="1:39" ht="13.5" customHeight="1" x14ac:dyDescent="0.2">
      <c r="A59" s="89"/>
      <c r="I59" s="96" t="s">
        <v>38</v>
      </c>
      <c r="J59" s="295"/>
      <c r="K59" s="295"/>
      <c r="L59" s="295"/>
      <c r="M59" s="295"/>
      <c r="N59" s="295"/>
      <c r="O59" s="295"/>
      <c r="P59" s="295"/>
    </row>
  </sheetData>
  <sheetProtection algorithmName="SHA-512" hashValue="RAm/0uQrT4xnVQ2eVCJrOVkM+7gj8UJIPo4rJaVd/w8+2jk+X0HlI1U9tBnN2PGsvfGpxwwlzW5LNRLlYBxsDg==" saltValue="9Ar+gA0WakXSZHh0wHGRBg==" spinCount="100000" sheet="1" objects="1" scenarios="1"/>
  <protectedRanges>
    <protectedRange sqref="U57:AM58" name="Bereich2"/>
    <protectedRange sqref="A3:AM34" name="Bereich1"/>
  </protectedRanges>
  <mergeCells count="108">
    <mergeCell ref="B58:C58"/>
    <mergeCell ref="J58:R58"/>
    <mergeCell ref="J59:P59"/>
    <mergeCell ref="B30:B34"/>
    <mergeCell ref="C30:C34"/>
    <mergeCell ref="F30:F34"/>
    <mergeCell ref="G30:G34"/>
    <mergeCell ref="J30:U31"/>
    <mergeCell ref="V30:AA31"/>
    <mergeCell ref="J38:R38"/>
    <mergeCell ref="S38:AM38"/>
    <mergeCell ref="J42:R42"/>
    <mergeCell ref="S42:AM42"/>
    <mergeCell ref="J43:R43"/>
    <mergeCell ref="S43:AM43"/>
    <mergeCell ref="J44:R44"/>
    <mergeCell ref="S44:AM44"/>
    <mergeCell ref="J39:R39"/>
    <mergeCell ref="S39:AM39"/>
    <mergeCell ref="J40:R40"/>
    <mergeCell ref="S40:AM40"/>
    <mergeCell ref="J41:R41"/>
    <mergeCell ref="S41:AM41"/>
    <mergeCell ref="S49:AM49"/>
    <mergeCell ref="AC32:AM32"/>
    <mergeCell ref="S56:AM56"/>
    <mergeCell ref="Z57:AC57"/>
    <mergeCell ref="AD57:AG57"/>
    <mergeCell ref="AH57:AK57"/>
    <mergeCell ref="M13:W17"/>
    <mergeCell ref="X13:AM17"/>
    <mergeCell ref="A14:A17"/>
    <mergeCell ref="B14:I17"/>
    <mergeCell ref="A18:A34"/>
    <mergeCell ref="B18:E20"/>
    <mergeCell ref="F18:H20"/>
    <mergeCell ref="I18:I20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F24:G26"/>
    <mergeCell ref="B27:B29"/>
    <mergeCell ref="C27:C28"/>
    <mergeCell ref="F27:F29"/>
    <mergeCell ref="G27:G29"/>
    <mergeCell ref="I28:I34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O4:T7"/>
    <mergeCell ref="U4:Z7"/>
    <mergeCell ref="AA4:AC7"/>
    <mergeCell ref="A6:A8"/>
    <mergeCell ref="B6:I8"/>
    <mergeCell ref="J8:K8"/>
    <mergeCell ref="X8:Y8"/>
    <mergeCell ref="AL8:AM8"/>
    <mergeCell ref="A9:A13"/>
    <mergeCell ref="B9:I13"/>
    <mergeCell ref="J50:R50"/>
    <mergeCell ref="S50:AM50"/>
    <mergeCell ref="J45:R45"/>
    <mergeCell ref="S45:AM45"/>
    <mergeCell ref="J46:R46"/>
    <mergeCell ref="S46:AM46"/>
    <mergeCell ref="J47:R47"/>
    <mergeCell ref="S47:AM47"/>
    <mergeCell ref="A1:AM1"/>
    <mergeCell ref="J48:R48"/>
    <mergeCell ref="S48:AM48"/>
    <mergeCell ref="J49:R49"/>
    <mergeCell ref="J9:K12"/>
    <mergeCell ref="L9:W12"/>
    <mergeCell ref="X9:Y12"/>
    <mergeCell ref="Z9:AK12"/>
    <mergeCell ref="J13:L17"/>
    <mergeCell ref="J36:R36"/>
    <mergeCell ref="S36:AM36"/>
    <mergeCell ref="J37:R37"/>
    <mergeCell ref="S37:AM37"/>
    <mergeCell ref="J34:R34"/>
    <mergeCell ref="J35:R35"/>
    <mergeCell ref="S35:AM35"/>
    <mergeCell ref="J51:R51"/>
    <mergeCell ref="S51:AM51"/>
    <mergeCell ref="J52:R52"/>
    <mergeCell ref="S52:AM52"/>
    <mergeCell ref="J56:R56"/>
    <mergeCell ref="J57:R57"/>
    <mergeCell ref="J53:R53"/>
    <mergeCell ref="S53:AM53"/>
    <mergeCell ref="J54:R54"/>
    <mergeCell ref="S54:AM54"/>
    <mergeCell ref="J55:R55"/>
    <mergeCell ref="S55:AM55"/>
  </mergeCells>
  <hyperlinks>
    <hyperlink ref="I58" r:id="rId1" xr:uid="{22AD496D-5635-4DD5-A058-94ABD84FA31F}"/>
  </hyperlinks>
  <pageMargins left="0.70866141732283472" right="0.70866141732283472" top="0.59055118110236227" bottom="0.39370078740157483" header="0.31496062992125984" footer="0.31496062992125984"/>
  <pageSetup paperSize="9" scale="6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476EA0C-7F14-4CA4-BC6E-032111DF8C86}">
          <x14:formula1>
            <xm:f>Emissionsfaktoren!$A$1:$A$19</xm:f>
          </x14:formula1>
          <xm:sqref>C29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59"/>
  <sheetViews>
    <sheetView zoomScaleNormal="100" workbookViewId="0">
      <selection activeCell="J18" sqref="J18:Z18"/>
    </sheetView>
  </sheetViews>
  <sheetFormatPr baseColWidth="10" defaultColWidth="11.42578125" defaultRowHeight="21" customHeight="1" x14ac:dyDescent="0.2"/>
  <cols>
    <col min="1" max="1" width="13.5703125" style="51" customWidth="1"/>
    <col min="2" max="2" width="11.42578125" style="51" customWidth="1"/>
    <col min="3" max="3" width="15.140625" style="51" customWidth="1"/>
    <col min="4" max="4" width="25.85546875" style="51" hidden="1" customWidth="1"/>
    <col min="5" max="5" width="12.85546875" style="52" customWidth="1"/>
    <col min="6" max="7" width="11.42578125" style="51" customWidth="1"/>
    <col min="8" max="8" width="11.42578125" style="52" customWidth="1"/>
    <col min="9" max="9" width="14.42578125" style="52" customWidth="1"/>
    <col min="10" max="10" width="2.42578125" style="52" customWidth="1"/>
    <col min="11" max="27" width="2.42578125" style="51" customWidth="1"/>
    <col min="28" max="28" width="9.42578125" style="51" customWidth="1"/>
    <col min="29" max="37" width="2.42578125" style="51" customWidth="1"/>
    <col min="38" max="38" width="5.42578125" style="51" customWidth="1"/>
    <col min="39" max="39" width="5.5703125" style="51" customWidth="1"/>
    <col min="40" max="16384" width="11.42578125" style="51"/>
  </cols>
  <sheetData>
    <row r="1" spans="1:39" ht="21" customHeight="1" x14ac:dyDescent="0.2">
      <c r="A1" s="149" t="s">
        <v>103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1"/>
    </row>
    <row r="2" spans="1:39" ht="21" customHeight="1" x14ac:dyDescent="0.2">
      <c r="A2" s="182" t="s">
        <v>109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4"/>
    </row>
    <row r="3" spans="1:39" ht="13.5" customHeight="1" x14ac:dyDescent="0.2">
      <c r="A3" s="165" t="s">
        <v>10</v>
      </c>
      <c r="B3" s="165"/>
      <c r="C3" s="165"/>
      <c r="D3" s="165"/>
      <c r="E3" s="165"/>
      <c r="F3" s="165"/>
      <c r="G3" s="165"/>
      <c r="H3" s="165"/>
      <c r="I3" s="166"/>
      <c r="J3" s="152" t="s">
        <v>17</v>
      </c>
      <c r="K3" s="153"/>
      <c r="L3" s="153"/>
      <c r="M3" s="153"/>
      <c r="N3" s="169"/>
      <c r="O3" s="153" t="s">
        <v>105</v>
      </c>
      <c r="P3" s="153"/>
      <c r="Q3" s="153"/>
      <c r="R3" s="153"/>
      <c r="S3" s="153"/>
      <c r="T3" s="153"/>
      <c r="U3" s="152" t="s">
        <v>18</v>
      </c>
      <c r="V3" s="153"/>
      <c r="W3" s="153"/>
      <c r="X3" s="153"/>
      <c r="Y3" s="153"/>
      <c r="Z3" s="169"/>
      <c r="AA3" s="152" t="s">
        <v>19</v>
      </c>
      <c r="AB3" s="153"/>
      <c r="AC3" s="169"/>
      <c r="AD3" s="152" t="s">
        <v>20</v>
      </c>
      <c r="AE3" s="153"/>
      <c r="AF3" s="153"/>
      <c r="AG3" s="154">
        <f>J57</f>
        <v>0</v>
      </c>
      <c r="AH3" s="155"/>
      <c r="AI3" s="155"/>
      <c r="AJ3" s="155"/>
      <c r="AK3" s="155"/>
      <c r="AL3" s="155"/>
      <c r="AM3" s="156"/>
    </row>
    <row r="4" spans="1:39" ht="5.25" customHeight="1" x14ac:dyDescent="0.2">
      <c r="A4" s="167"/>
      <c r="B4" s="167"/>
      <c r="C4" s="167"/>
      <c r="D4" s="167"/>
      <c r="E4" s="167"/>
      <c r="F4" s="167"/>
      <c r="G4" s="167"/>
      <c r="H4" s="167"/>
      <c r="I4" s="168"/>
      <c r="J4" s="159"/>
      <c r="K4" s="160"/>
      <c r="L4" s="160"/>
      <c r="M4" s="160"/>
      <c r="N4" s="161"/>
      <c r="O4" s="170"/>
      <c r="P4" s="170"/>
      <c r="Q4" s="170"/>
      <c r="R4" s="170"/>
      <c r="S4" s="170"/>
      <c r="T4" s="171"/>
      <c r="U4" s="174"/>
      <c r="V4" s="170"/>
      <c r="W4" s="170"/>
      <c r="X4" s="170"/>
      <c r="Y4" s="170"/>
      <c r="Z4" s="171"/>
      <c r="AA4" s="176"/>
      <c r="AB4" s="177"/>
      <c r="AC4" s="178"/>
      <c r="AD4" s="53"/>
      <c r="AE4" s="53"/>
      <c r="AF4" s="131"/>
      <c r="AG4" s="155"/>
      <c r="AH4" s="155"/>
      <c r="AI4" s="155"/>
      <c r="AJ4" s="155"/>
      <c r="AK4" s="155"/>
      <c r="AL4" s="155"/>
      <c r="AM4" s="156"/>
    </row>
    <row r="5" spans="1:39" ht="5.25" customHeight="1" x14ac:dyDescent="0.2">
      <c r="A5" s="167"/>
      <c r="B5" s="167"/>
      <c r="C5" s="167"/>
      <c r="D5" s="167"/>
      <c r="E5" s="167"/>
      <c r="F5" s="167"/>
      <c r="G5" s="167"/>
      <c r="H5" s="167"/>
      <c r="I5" s="168"/>
      <c r="J5" s="159"/>
      <c r="K5" s="160"/>
      <c r="L5" s="160"/>
      <c r="M5" s="160"/>
      <c r="N5" s="161"/>
      <c r="O5" s="170"/>
      <c r="P5" s="170"/>
      <c r="Q5" s="170"/>
      <c r="R5" s="170"/>
      <c r="S5" s="170"/>
      <c r="T5" s="171"/>
      <c r="U5" s="174"/>
      <c r="V5" s="170"/>
      <c r="W5" s="170"/>
      <c r="X5" s="170"/>
      <c r="Y5" s="170"/>
      <c r="Z5" s="171"/>
      <c r="AA5" s="176"/>
      <c r="AB5" s="177"/>
      <c r="AC5" s="178"/>
      <c r="AD5" s="53"/>
      <c r="AE5" s="53"/>
      <c r="AF5" s="131"/>
      <c r="AG5" s="155"/>
      <c r="AH5" s="155"/>
      <c r="AI5" s="155"/>
      <c r="AJ5" s="155"/>
      <c r="AK5" s="155"/>
      <c r="AL5" s="155"/>
      <c r="AM5" s="156"/>
    </row>
    <row r="6" spans="1:39" ht="9" customHeight="1" x14ac:dyDescent="0.2">
      <c r="A6" s="185" t="s">
        <v>12</v>
      </c>
      <c r="B6" s="195"/>
      <c r="C6" s="196"/>
      <c r="D6" s="196"/>
      <c r="E6" s="196"/>
      <c r="F6" s="196"/>
      <c r="G6" s="196"/>
      <c r="H6" s="196"/>
      <c r="I6" s="196"/>
      <c r="J6" s="159"/>
      <c r="K6" s="160"/>
      <c r="L6" s="160"/>
      <c r="M6" s="160"/>
      <c r="N6" s="161"/>
      <c r="O6" s="170"/>
      <c r="P6" s="170"/>
      <c r="Q6" s="170"/>
      <c r="R6" s="170"/>
      <c r="S6" s="170"/>
      <c r="T6" s="171"/>
      <c r="U6" s="174"/>
      <c r="V6" s="170"/>
      <c r="W6" s="170"/>
      <c r="X6" s="170"/>
      <c r="Y6" s="170"/>
      <c r="Z6" s="171"/>
      <c r="AA6" s="176"/>
      <c r="AB6" s="177"/>
      <c r="AC6" s="178"/>
      <c r="AD6" s="53"/>
      <c r="AE6" s="53"/>
      <c r="AF6" s="131"/>
      <c r="AG6" s="155"/>
      <c r="AH6" s="155"/>
      <c r="AI6" s="155"/>
      <c r="AJ6" s="155"/>
      <c r="AK6" s="155"/>
      <c r="AL6" s="155"/>
      <c r="AM6" s="156"/>
    </row>
    <row r="7" spans="1:39" ht="5.25" customHeight="1" thickBot="1" x14ac:dyDescent="0.25">
      <c r="A7" s="185"/>
      <c r="B7" s="197"/>
      <c r="C7" s="198"/>
      <c r="D7" s="198"/>
      <c r="E7" s="198"/>
      <c r="F7" s="198"/>
      <c r="G7" s="198"/>
      <c r="H7" s="198"/>
      <c r="I7" s="198"/>
      <c r="J7" s="162"/>
      <c r="K7" s="163"/>
      <c r="L7" s="163"/>
      <c r="M7" s="163"/>
      <c r="N7" s="164"/>
      <c r="O7" s="172"/>
      <c r="P7" s="172"/>
      <c r="Q7" s="172"/>
      <c r="R7" s="172"/>
      <c r="S7" s="172"/>
      <c r="T7" s="173"/>
      <c r="U7" s="175"/>
      <c r="V7" s="172"/>
      <c r="W7" s="172"/>
      <c r="X7" s="172"/>
      <c r="Y7" s="172"/>
      <c r="Z7" s="173"/>
      <c r="AA7" s="179"/>
      <c r="AB7" s="180"/>
      <c r="AC7" s="181"/>
      <c r="AD7" s="54"/>
      <c r="AE7" s="54"/>
      <c r="AF7" s="132"/>
      <c r="AG7" s="157"/>
      <c r="AH7" s="157"/>
      <c r="AI7" s="157"/>
      <c r="AJ7" s="157"/>
      <c r="AK7" s="157"/>
      <c r="AL7" s="157"/>
      <c r="AM7" s="158"/>
    </row>
    <row r="8" spans="1:39" ht="11.25" customHeight="1" x14ac:dyDescent="0.2">
      <c r="A8" s="185"/>
      <c r="B8" s="199"/>
      <c r="C8" s="200"/>
      <c r="D8" s="200"/>
      <c r="E8" s="200"/>
      <c r="F8" s="200"/>
      <c r="G8" s="200"/>
      <c r="H8" s="200"/>
      <c r="I8" s="201"/>
      <c r="J8" s="202" t="s">
        <v>21</v>
      </c>
      <c r="K8" s="203"/>
      <c r="L8" s="55" t="s">
        <v>22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X8" s="202" t="s">
        <v>23</v>
      </c>
      <c r="Y8" s="204"/>
      <c r="Z8" s="58" t="s">
        <v>24</v>
      </c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7"/>
      <c r="AL8" s="205" t="s">
        <v>25</v>
      </c>
      <c r="AM8" s="206"/>
    </row>
    <row r="9" spans="1:39" ht="5.25" customHeight="1" x14ac:dyDescent="0.2">
      <c r="A9" s="185" t="s">
        <v>11</v>
      </c>
      <c r="B9" s="195"/>
      <c r="C9" s="196"/>
      <c r="D9" s="196"/>
      <c r="E9" s="196"/>
      <c r="F9" s="196"/>
      <c r="G9" s="196"/>
      <c r="H9" s="196"/>
      <c r="I9" s="207"/>
      <c r="J9" s="209"/>
      <c r="K9" s="210"/>
      <c r="L9" s="211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11"/>
      <c r="Y9" s="220"/>
      <c r="Z9" s="229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10"/>
      <c r="AL9" s="59"/>
      <c r="AM9" s="60"/>
    </row>
    <row r="10" spans="1:39" ht="4.5" customHeight="1" x14ac:dyDescent="0.2">
      <c r="A10" s="185"/>
      <c r="B10" s="197"/>
      <c r="C10" s="198"/>
      <c r="D10" s="198"/>
      <c r="E10" s="198"/>
      <c r="F10" s="198"/>
      <c r="G10" s="198"/>
      <c r="H10" s="198"/>
      <c r="I10" s="208"/>
      <c r="J10" s="174"/>
      <c r="K10" s="171"/>
      <c r="L10" s="214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6"/>
      <c r="X10" s="214"/>
      <c r="Y10" s="221"/>
      <c r="Z10" s="231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1"/>
      <c r="AL10" s="59"/>
      <c r="AM10" s="60"/>
    </row>
    <row r="11" spans="1:39" ht="12.75" customHeight="1" x14ac:dyDescent="0.2">
      <c r="A11" s="185"/>
      <c r="B11" s="197"/>
      <c r="C11" s="198"/>
      <c r="D11" s="198"/>
      <c r="E11" s="198"/>
      <c r="F11" s="198"/>
      <c r="G11" s="198"/>
      <c r="H11" s="198"/>
      <c r="I11" s="208"/>
      <c r="J11" s="174"/>
      <c r="K11" s="171"/>
      <c r="L11" s="214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6"/>
      <c r="X11" s="214"/>
      <c r="Y11" s="221"/>
      <c r="Z11" s="231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1"/>
      <c r="AL11" s="59"/>
      <c r="AM11" s="60"/>
    </row>
    <row r="12" spans="1:39" ht="5.25" customHeight="1" thickBot="1" x14ac:dyDescent="0.25">
      <c r="A12" s="185"/>
      <c r="B12" s="197"/>
      <c r="C12" s="198"/>
      <c r="D12" s="198"/>
      <c r="E12" s="198"/>
      <c r="F12" s="198"/>
      <c r="G12" s="198"/>
      <c r="H12" s="198"/>
      <c r="I12" s="208"/>
      <c r="J12" s="175"/>
      <c r="K12" s="173"/>
      <c r="L12" s="217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9"/>
      <c r="X12" s="217"/>
      <c r="Y12" s="222"/>
      <c r="Z12" s="23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3"/>
      <c r="AL12" s="61"/>
      <c r="AM12" s="62"/>
    </row>
    <row r="13" spans="1:39" ht="5.25" customHeight="1" x14ac:dyDescent="0.2">
      <c r="A13" s="185"/>
      <c r="B13" s="199"/>
      <c r="C13" s="200"/>
      <c r="D13" s="200"/>
      <c r="E13" s="200"/>
      <c r="F13" s="200"/>
      <c r="G13" s="200"/>
      <c r="H13" s="200"/>
      <c r="I13" s="201"/>
      <c r="J13" s="233" t="s">
        <v>26</v>
      </c>
      <c r="K13" s="234"/>
      <c r="L13" s="235"/>
      <c r="M13" s="242" t="s">
        <v>108</v>
      </c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8" t="s">
        <v>95</v>
      </c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9"/>
    </row>
    <row r="14" spans="1:39" ht="5.25" customHeight="1" x14ac:dyDescent="0.2">
      <c r="A14" s="185" t="s">
        <v>13</v>
      </c>
      <c r="B14" s="186"/>
      <c r="C14" s="187"/>
      <c r="D14" s="187"/>
      <c r="E14" s="187"/>
      <c r="F14" s="187"/>
      <c r="G14" s="187"/>
      <c r="H14" s="187"/>
      <c r="I14" s="188"/>
      <c r="J14" s="236"/>
      <c r="K14" s="237"/>
      <c r="L14" s="238"/>
      <c r="M14" s="244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1"/>
    </row>
    <row r="15" spans="1:39" ht="5.25" customHeight="1" x14ac:dyDescent="0.2">
      <c r="A15" s="185"/>
      <c r="B15" s="189"/>
      <c r="C15" s="190"/>
      <c r="D15" s="190"/>
      <c r="E15" s="190"/>
      <c r="F15" s="190"/>
      <c r="G15" s="190"/>
      <c r="H15" s="190"/>
      <c r="I15" s="191"/>
      <c r="J15" s="236"/>
      <c r="K15" s="237"/>
      <c r="L15" s="238"/>
      <c r="M15" s="244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1"/>
    </row>
    <row r="16" spans="1:39" ht="11.25" customHeight="1" x14ac:dyDescent="0.2">
      <c r="A16" s="185"/>
      <c r="B16" s="189"/>
      <c r="C16" s="190"/>
      <c r="D16" s="190"/>
      <c r="E16" s="190"/>
      <c r="F16" s="190"/>
      <c r="G16" s="190"/>
      <c r="H16" s="190"/>
      <c r="I16" s="191"/>
      <c r="J16" s="236"/>
      <c r="K16" s="237"/>
      <c r="L16" s="238"/>
      <c r="M16" s="244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1"/>
    </row>
    <row r="17" spans="1:39" ht="5.25" customHeight="1" thickBot="1" x14ac:dyDescent="0.25">
      <c r="A17" s="185"/>
      <c r="B17" s="192"/>
      <c r="C17" s="193"/>
      <c r="D17" s="193"/>
      <c r="E17" s="193"/>
      <c r="F17" s="193"/>
      <c r="G17" s="193"/>
      <c r="H17" s="193"/>
      <c r="I17" s="194"/>
      <c r="J17" s="239"/>
      <c r="K17" s="240"/>
      <c r="L17" s="241"/>
      <c r="M17" s="246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3"/>
    </row>
    <row r="18" spans="1:39" ht="11.25" customHeight="1" x14ac:dyDescent="0.2">
      <c r="A18" s="262" t="s">
        <v>0</v>
      </c>
      <c r="B18" s="265" t="s">
        <v>1</v>
      </c>
      <c r="C18" s="265"/>
      <c r="D18" s="265"/>
      <c r="E18" s="265"/>
      <c r="F18" s="266" t="s">
        <v>2</v>
      </c>
      <c r="G18" s="265"/>
      <c r="H18" s="265"/>
      <c r="I18" s="267" t="s">
        <v>35</v>
      </c>
      <c r="J18" s="202" t="s">
        <v>27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03"/>
      <c r="AA18" s="202" t="s">
        <v>28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03"/>
    </row>
    <row r="19" spans="1:39" ht="7.5" customHeight="1" x14ac:dyDescent="0.2">
      <c r="A19" s="263"/>
      <c r="B19" s="265"/>
      <c r="C19" s="265"/>
      <c r="D19" s="265"/>
      <c r="E19" s="265"/>
      <c r="F19" s="266"/>
      <c r="G19" s="265"/>
      <c r="H19" s="265"/>
      <c r="I19" s="268"/>
      <c r="J19" s="59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60"/>
      <c r="AA19" s="59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60"/>
    </row>
    <row r="20" spans="1:39" ht="7.5" customHeight="1" x14ac:dyDescent="0.2">
      <c r="A20" s="263"/>
      <c r="B20" s="265"/>
      <c r="C20" s="265"/>
      <c r="D20" s="265"/>
      <c r="E20" s="265"/>
      <c r="F20" s="266"/>
      <c r="G20" s="265"/>
      <c r="H20" s="265"/>
      <c r="I20" s="268"/>
      <c r="J20" s="59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60"/>
      <c r="AA20" s="59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0"/>
    </row>
    <row r="21" spans="1:39" ht="7.5" customHeight="1" x14ac:dyDescent="0.2">
      <c r="A21" s="263"/>
      <c r="B21" s="224" t="s">
        <v>16</v>
      </c>
      <c r="C21" s="224"/>
      <c r="D21" s="89"/>
      <c r="E21" s="269" t="s">
        <v>4</v>
      </c>
      <c r="F21" s="225" t="s">
        <v>16</v>
      </c>
      <c r="G21" s="224"/>
      <c r="H21" s="271" t="s">
        <v>4</v>
      </c>
      <c r="I21" s="281" t="s">
        <v>8</v>
      </c>
      <c r="J21" s="59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60"/>
      <c r="AA21" s="59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60"/>
    </row>
    <row r="22" spans="1:39" ht="7.5" customHeight="1" thickBot="1" x14ac:dyDescent="0.25">
      <c r="A22" s="263"/>
      <c r="B22" s="224"/>
      <c r="C22" s="224"/>
      <c r="D22" s="89"/>
      <c r="E22" s="269"/>
      <c r="F22" s="225"/>
      <c r="G22" s="224"/>
      <c r="H22" s="271"/>
      <c r="I22" s="281"/>
      <c r="J22" s="61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2"/>
      <c r="AA22" s="61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2"/>
    </row>
    <row r="23" spans="1:39" ht="11.25" customHeight="1" x14ac:dyDescent="0.2">
      <c r="A23" s="263"/>
      <c r="B23" s="224"/>
      <c r="C23" s="224"/>
      <c r="D23" s="89"/>
      <c r="E23" s="269"/>
      <c r="F23" s="225"/>
      <c r="G23" s="224"/>
      <c r="H23" s="271"/>
      <c r="I23" s="281"/>
      <c r="J23" s="205" t="s">
        <v>29</v>
      </c>
      <c r="K23" s="282"/>
      <c r="L23" s="282"/>
      <c r="M23" s="282"/>
      <c r="N23" s="282"/>
      <c r="O23" s="282"/>
      <c r="P23" s="282"/>
      <c r="Q23" s="64"/>
      <c r="R23" s="64"/>
      <c r="S23" s="65" t="s">
        <v>30</v>
      </c>
      <c r="T23" s="64"/>
      <c r="U23" s="64"/>
      <c r="V23" s="64"/>
      <c r="W23" s="64"/>
      <c r="X23" s="64"/>
      <c r="Y23" s="64"/>
      <c r="Z23" s="66"/>
      <c r="AA23" s="202" t="s">
        <v>31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03"/>
    </row>
    <row r="24" spans="1:39" ht="7.5" customHeight="1" x14ac:dyDescent="0.2">
      <c r="A24" s="263"/>
      <c r="B24" s="224" t="s">
        <v>3</v>
      </c>
      <c r="C24" s="224"/>
      <c r="D24" s="89"/>
      <c r="E24" s="269"/>
      <c r="F24" s="225" t="s">
        <v>3</v>
      </c>
      <c r="G24" s="224"/>
      <c r="H24" s="271"/>
      <c r="I24" s="281"/>
      <c r="J24" s="59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60"/>
      <c r="AA24" s="59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60"/>
    </row>
    <row r="25" spans="1:39" ht="7.5" customHeight="1" x14ac:dyDescent="0.2">
      <c r="A25" s="263"/>
      <c r="B25" s="224"/>
      <c r="C25" s="224"/>
      <c r="D25" s="89"/>
      <c r="E25" s="269"/>
      <c r="F25" s="225"/>
      <c r="G25" s="224"/>
      <c r="H25" s="271"/>
      <c r="I25" s="281"/>
      <c r="J25" s="59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60"/>
      <c r="AA25" s="59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60"/>
    </row>
    <row r="26" spans="1:39" ht="7.5" customHeight="1" x14ac:dyDescent="0.2">
      <c r="A26" s="263"/>
      <c r="B26" s="224"/>
      <c r="C26" s="224"/>
      <c r="D26" s="89"/>
      <c r="E26" s="269"/>
      <c r="F26" s="225"/>
      <c r="G26" s="224"/>
      <c r="H26" s="271"/>
      <c r="I26" s="281"/>
      <c r="J26" s="59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60"/>
      <c r="AA26" s="59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60"/>
    </row>
    <row r="27" spans="1:39" ht="7.5" customHeight="1" thickBot="1" x14ac:dyDescent="0.25">
      <c r="A27" s="263"/>
      <c r="B27" s="226" t="s">
        <v>5</v>
      </c>
      <c r="C27" s="227" t="s">
        <v>6</v>
      </c>
      <c r="D27" s="129"/>
      <c r="E27" s="269"/>
      <c r="F27" s="225" t="s">
        <v>7</v>
      </c>
      <c r="G27" s="224" t="s">
        <v>34</v>
      </c>
      <c r="H27" s="271"/>
      <c r="I27" s="281"/>
      <c r="J27" s="61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2"/>
      <c r="AA27" s="61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2"/>
    </row>
    <row r="28" spans="1:39" ht="11.25" customHeight="1" x14ac:dyDescent="0.2">
      <c r="A28" s="263"/>
      <c r="B28" s="226"/>
      <c r="C28" s="228"/>
      <c r="D28" s="129"/>
      <c r="E28" s="269"/>
      <c r="F28" s="225"/>
      <c r="G28" s="224"/>
      <c r="H28" s="271"/>
      <c r="I28" s="283" t="s">
        <v>9</v>
      </c>
      <c r="J28" s="133" t="s">
        <v>85</v>
      </c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 t="s">
        <v>32</v>
      </c>
      <c r="AD28" s="134"/>
      <c r="AE28" s="134"/>
      <c r="AF28" s="134"/>
      <c r="AG28" s="134"/>
      <c r="AH28" s="134"/>
      <c r="AI28" s="134"/>
      <c r="AJ28" s="134"/>
      <c r="AK28" s="134"/>
      <c r="AL28" s="134"/>
      <c r="AM28" s="135"/>
    </row>
    <row r="29" spans="1:39" ht="24" customHeight="1" x14ac:dyDescent="0.2">
      <c r="A29" s="263"/>
      <c r="B29" s="226"/>
      <c r="C29" s="1" t="s">
        <v>47</v>
      </c>
      <c r="D29" s="67">
        <f>VLOOKUP(C29,Emissionsfaktoren!A3:B19,2,FALSE)</f>
        <v>0.17224999999999999</v>
      </c>
      <c r="E29" s="269"/>
      <c r="F29" s="225"/>
      <c r="G29" s="224"/>
      <c r="H29" s="271"/>
      <c r="I29" s="283"/>
      <c r="J29" s="136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8"/>
    </row>
    <row r="30" spans="1:39" ht="5.25" customHeight="1" x14ac:dyDescent="0.2">
      <c r="A30" s="263"/>
      <c r="B30" s="273">
        <v>0.1</v>
      </c>
      <c r="C30" s="273">
        <v>0.38</v>
      </c>
      <c r="D30" s="127"/>
      <c r="E30" s="269"/>
      <c r="F30" s="275" t="s">
        <v>33</v>
      </c>
      <c r="G30" s="273">
        <v>0.02</v>
      </c>
      <c r="H30" s="271"/>
      <c r="I30" s="283"/>
      <c r="J30" s="277" t="s">
        <v>104</v>
      </c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96"/>
      <c r="W30" s="296"/>
      <c r="X30" s="296"/>
      <c r="Y30" s="296"/>
      <c r="Z30" s="296"/>
      <c r="AA30" s="296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8"/>
    </row>
    <row r="31" spans="1:39" ht="14.25" customHeight="1" x14ac:dyDescent="0.2">
      <c r="A31" s="263"/>
      <c r="B31" s="273"/>
      <c r="C31" s="273"/>
      <c r="D31" s="127"/>
      <c r="E31" s="269"/>
      <c r="F31" s="275"/>
      <c r="G31" s="273"/>
      <c r="H31" s="271"/>
      <c r="I31" s="283"/>
      <c r="J31" s="279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97"/>
      <c r="W31" s="297"/>
      <c r="X31" s="297"/>
      <c r="Y31" s="297"/>
      <c r="Z31" s="297"/>
      <c r="AA31" s="297"/>
      <c r="AB31" s="139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1"/>
    </row>
    <row r="32" spans="1:39" ht="6" customHeight="1" thickBot="1" x14ac:dyDescent="0.25">
      <c r="A32" s="263"/>
      <c r="B32" s="273"/>
      <c r="C32" s="273"/>
      <c r="D32" s="127"/>
      <c r="E32" s="269"/>
      <c r="F32" s="275"/>
      <c r="G32" s="273"/>
      <c r="H32" s="271"/>
      <c r="I32" s="283"/>
      <c r="J32" s="142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6"/>
    </row>
    <row r="33" spans="1:39" ht="7.5" customHeight="1" x14ac:dyDescent="0.2">
      <c r="A33" s="263"/>
      <c r="B33" s="273"/>
      <c r="C33" s="273"/>
      <c r="D33" s="127"/>
      <c r="E33" s="269"/>
      <c r="F33" s="275"/>
      <c r="G33" s="273"/>
      <c r="H33" s="271"/>
      <c r="I33" s="283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1:39" ht="14.25" customHeight="1" x14ac:dyDescent="0.2">
      <c r="A34" s="264"/>
      <c r="B34" s="274"/>
      <c r="C34" s="274"/>
      <c r="D34" s="128"/>
      <c r="E34" s="270"/>
      <c r="F34" s="276"/>
      <c r="G34" s="274"/>
      <c r="H34" s="272"/>
      <c r="I34" s="284"/>
      <c r="J34" s="287" t="s">
        <v>14</v>
      </c>
      <c r="K34" s="288"/>
      <c r="L34" s="288"/>
      <c r="M34" s="288"/>
      <c r="N34" s="288"/>
      <c r="O34" s="288"/>
      <c r="P34" s="288"/>
      <c r="Q34" s="288"/>
      <c r="R34" s="289"/>
      <c r="S34" s="144" t="s">
        <v>106</v>
      </c>
      <c r="T34" s="145"/>
      <c r="U34" s="146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7"/>
    </row>
    <row r="35" spans="1:39" ht="20.100000000000001" customHeight="1" x14ac:dyDescent="0.2">
      <c r="A35" s="70"/>
      <c r="B35" s="71"/>
      <c r="C35" s="72"/>
      <c r="D35" s="73">
        <f>C35*$D$29</f>
        <v>0</v>
      </c>
      <c r="E35" s="74">
        <f t="shared" ref="E35:E56" si="0">IF(B35*B$30+C35*C$30&gt;0,B35*B$30+C35*C$30,0)</f>
        <v>0</v>
      </c>
      <c r="F35" s="75"/>
      <c r="G35" s="72"/>
      <c r="H35" s="130">
        <f t="shared" ref="H35:H56" si="1">IF(F35&gt;0,F35*G35*G$30,0)</f>
        <v>0</v>
      </c>
      <c r="I35" s="76"/>
      <c r="J35" s="290">
        <f>IF(B35+C35+F35+G35+I35&gt;0,(E35+H35+I35),0)</f>
        <v>0</v>
      </c>
      <c r="K35" s="291"/>
      <c r="L35" s="291"/>
      <c r="M35" s="291"/>
      <c r="N35" s="291"/>
      <c r="O35" s="291"/>
      <c r="P35" s="291"/>
      <c r="Q35" s="291"/>
      <c r="R35" s="292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4"/>
    </row>
    <row r="36" spans="1:39" ht="20.100000000000001" customHeight="1" x14ac:dyDescent="0.2">
      <c r="A36" s="77"/>
      <c r="B36" s="78"/>
      <c r="C36" s="79"/>
      <c r="D36" s="73">
        <f t="shared" ref="D36:D56" si="2">C36*$D$29</f>
        <v>0</v>
      </c>
      <c r="E36" s="130">
        <f t="shared" si="0"/>
        <v>0</v>
      </c>
      <c r="F36" s="78"/>
      <c r="G36" s="79"/>
      <c r="H36" s="130">
        <f t="shared" si="1"/>
        <v>0</v>
      </c>
      <c r="I36" s="80"/>
      <c r="J36" s="256">
        <f t="shared" ref="J36:J56" si="3">IF(B36+C36+F36+G36+I36&gt;0,(E36+H36+I36),0)</f>
        <v>0</v>
      </c>
      <c r="K36" s="257"/>
      <c r="L36" s="257"/>
      <c r="M36" s="257"/>
      <c r="N36" s="257"/>
      <c r="O36" s="257"/>
      <c r="P36" s="257"/>
      <c r="Q36" s="257"/>
      <c r="R36" s="258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5"/>
    </row>
    <row r="37" spans="1:39" ht="20.100000000000001" customHeight="1" x14ac:dyDescent="0.2">
      <c r="A37" s="77"/>
      <c r="B37" s="78"/>
      <c r="C37" s="79"/>
      <c r="D37" s="73">
        <f t="shared" si="2"/>
        <v>0</v>
      </c>
      <c r="E37" s="130">
        <f t="shared" si="0"/>
        <v>0</v>
      </c>
      <c r="F37" s="78"/>
      <c r="G37" s="79"/>
      <c r="H37" s="130">
        <f t="shared" si="1"/>
        <v>0</v>
      </c>
      <c r="I37" s="80"/>
      <c r="J37" s="256">
        <f t="shared" si="3"/>
        <v>0</v>
      </c>
      <c r="K37" s="257"/>
      <c r="L37" s="257"/>
      <c r="M37" s="257"/>
      <c r="N37" s="257"/>
      <c r="O37" s="257"/>
      <c r="P37" s="257"/>
      <c r="Q37" s="257"/>
      <c r="R37" s="258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5"/>
    </row>
    <row r="38" spans="1:39" ht="20.100000000000001" customHeight="1" x14ac:dyDescent="0.2">
      <c r="A38" s="77"/>
      <c r="B38" s="78"/>
      <c r="C38" s="79"/>
      <c r="D38" s="73">
        <f t="shared" si="2"/>
        <v>0</v>
      </c>
      <c r="E38" s="130">
        <f t="shared" si="0"/>
        <v>0</v>
      </c>
      <c r="F38" s="78"/>
      <c r="G38" s="79"/>
      <c r="H38" s="130">
        <f t="shared" si="1"/>
        <v>0</v>
      </c>
      <c r="I38" s="80"/>
      <c r="J38" s="256">
        <f t="shared" si="3"/>
        <v>0</v>
      </c>
      <c r="K38" s="257"/>
      <c r="L38" s="257"/>
      <c r="M38" s="257"/>
      <c r="N38" s="257"/>
      <c r="O38" s="257"/>
      <c r="P38" s="257"/>
      <c r="Q38" s="257"/>
      <c r="R38" s="258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5"/>
    </row>
    <row r="39" spans="1:39" ht="20.100000000000001" customHeight="1" x14ac:dyDescent="0.2">
      <c r="A39" s="77"/>
      <c r="B39" s="78"/>
      <c r="C39" s="79"/>
      <c r="D39" s="73">
        <f t="shared" si="2"/>
        <v>0</v>
      </c>
      <c r="E39" s="130">
        <f t="shared" si="0"/>
        <v>0</v>
      </c>
      <c r="F39" s="78"/>
      <c r="G39" s="79"/>
      <c r="H39" s="130">
        <f t="shared" si="1"/>
        <v>0</v>
      </c>
      <c r="I39" s="80"/>
      <c r="J39" s="256">
        <f t="shared" si="3"/>
        <v>0</v>
      </c>
      <c r="K39" s="257"/>
      <c r="L39" s="257"/>
      <c r="M39" s="257"/>
      <c r="N39" s="257"/>
      <c r="O39" s="257"/>
      <c r="P39" s="257"/>
      <c r="Q39" s="257"/>
      <c r="R39" s="258"/>
      <c r="S39" s="260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5"/>
    </row>
    <row r="40" spans="1:39" ht="20.100000000000001" customHeight="1" x14ac:dyDescent="0.2">
      <c r="A40" s="77"/>
      <c r="B40" s="78"/>
      <c r="C40" s="79"/>
      <c r="D40" s="73">
        <f t="shared" si="2"/>
        <v>0</v>
      </c>
      <c r="E40" s="130">
        <f t="shared" si="0"/>
        <v>0</v>
      </c>
      <c r="F40" s="78"/>
      <c r="G40" s="79"/>
      <c r="H40" s="130">
        <f t="shared" si="1"/>
        <v>0</v>
      </c>
      <c r="I40" s="80"/>
      <c r="J40" s="256">
        <f t="shared" si="3"/>
        <v>0</v>
      </c>
      <c r="K40" s="257"/>
      <c r="L40" s="257"/>
      <c r="M40" s="257"/>
      <c r="N40" s="257"/>
      <c r="O40" s="257"/>
      <c r="P40" s="257"/>
      <c r="Q40" s="257"/>
      <c r="R40" s="258"/>
      <c r="S40" s="259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1"/>
    </row>
    <row r="41" spans="1:39" ht="20.100000000000001" customHeight="1" x14ac:dyDescent="0.2">
      <c r="A41" s="77"/>
      <c r="B41" s="78"/>
      <c r="C41" s="79"/>
      <c r="D41" s="73">
        <f t="shared" si="2"/>
        <v>0</v>
      </c>
      <c r="E41" s="130">
        <f t="shared" si="0"/>
        <v>0</v>
      </c>
      <c r="F41" s="78"/>
      <c r="G41" s="79"/>
      <c r="H41" s="130">
        <f t="shared" si="1"/>
        <v>0</v>
      </c>
      <c r="I41" s="80"/>
      <c r="J41" s="256">
        <f t="shared" si="3"/>
        <v>0</v>
      </c>
      <c r="K41" s="257"/>
      <c r="L41" s="257"/>
      <c r="M41" s="257"/>
      <c r="N41" s="257"/>
      <c r="O41" s="257"/>
      <c r="P41" s="257"/>
      <c r="Q41" s="257"/>
      <c r="R41" s="258"/>
      <c r="S41" s="260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5"/>
    </row>
    <row r="42" spans="1:39" ht="20.100000000000001" customHeight="1" x14ac:dyDescent="0.2">
      <c r="A42" s="77"/>
      <c r="B42" s="78"/>
      <c r="C42" s="79"/>
      <c r="D42" s="73">
        <f t="shared" si="2"/>
        <v>0</v>
      </c>
      <c r="E42" s="130">
        <f t="shared" si="0"/>
        <v>0</v>
      </c>
      <c r="F42" s="78"/>
      <c r="G42" s="79"/>
      <c r="H42" s="130">
        <f t="shared" si="1"/>
        <v>0</v>
      </c>
      <c r="I42" s="80"/>
      <c r="J42" s="256">
        <f t="shared" si="3"/>
        <v>0</v>
      </c>
      <c r="K42" s="257"/>
      <c r="L42" s="257"/>
      <c r="M42" s="257"/>
      <c r="N42" s="257"/>
      <c r="O42" s="257"/>
      <c r="P42" s="257"/>
      <c r="Q42" s="257"/>
      <c r="R42" s="258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5"/>
    </row>
    <row r="43" spans="1:39" ht="20.100000000000001" customHeight="1" x14ac:dyDescent="0.2">
      <c r="A43" s="81"/>
      <c r="B43" s="82"/>
      <c r="C43" s="79"/>
      <c r="D43" s="73">
        <f t="shared" si="2"/>
        <v>0</v>
      </c>
      <c r="E43" s="130">
        <f t="shared" si="0"/>
        <v>0</v>
      </c>
      <c r="F43" s="82"/>
      <c r="G43" s="83"/>
      <c r="H43" s="84">
        <f t="shared" si="1"/>
        <v>0</v>
      </c>
      <c r="I43" s="85"/>
      <c r="J43" s="256">
        <f t="shared" si="3"/>
        <v>0</v>
      </c>
      <c r="K43" s="257"/>
      <c r="L43" s="257"/>
      <c r="M43" s="257"/>
      <c r="N43" s="257"/>
      <c r="O43" s="257"/>
      <c r="P43" s="257"/>
      <c r="Q43" s="257"/>
      <c r="R43" s="258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1"/>
    </row>
    <row r="44" spans="1:39" ht="20.100000000000001" customHeight="1" x14ac:dyDescent="0.2">
      <c r="A44" s="77"/>
      <c r="B44" s="78"/>
      <c r="C44" s="79"/>
      <c r="D44" s="73">
        <f t="shared" si="2"/>
        <v>0</v>
      </c>
      <c r="E44" s="130">
        <f t="shared" si="0"/>
        <v>0</v>
      </c>
      <c r="F44" s="78"/>
      <c r="G44" s="79"/>
      <c r="H44" s="130">
        <f t="shared" si="1"/>
        <v>0</v>
      </c>
      <c r="I44" s="80"/>
      <c r="J44" s="256">
        <f t="shared" si="3"/>
        <v>0</v>
      </c>
      <c r="K44" s="257"/>
      <c r="L44" s="257"/>
      <c r="M44" s="257"/>
      <c r="N44" s="257"/>
      <c r="O44" s="257"/>
      <c r="P44" s="257"/>
      <c r="Q44" s="257"/>
      <c r="R44" s="258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5"/>
    </row>
    <row r="45" spans="1:39" ht="20.100000000000001" customHeight="1" x14ac:dyDescent="0.2">
      <c r="A45" s="77"/>
      <c r="B45" s="78"/>
      <c r="C45" s="79"/>
      <c r="D45" s="73">
        <f t="shared" si="2"/>
        <v>0</v>
      </c>
      <c r="E45" s="130">
        <f t="shared" si="0"/>
        <v>0</v>
      </c>
      <c r="F45" s="78"/>
      <c r="G45" s="79"/>
      <c r="H45" s="130">
        <f t="shared" si="1"/>
        <v>0</v>
      </c>
      <c r="I45" s="80"/>
      <c r="J45" s="256">
        <f t="shared" si="3"/>
        <v>0</v>
      </c>
      <c r="K45" s="257"/>
      <c r="L45" s="257"/>
      <c r="M45" s="257"/>
      <c r="N45" s="257"/>
      <c r="O45" s="257"/>
      <c r="P45" s="257"/>
      <c r="Q45" s="257"/>
      <c r="R45" s="258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5"/>
    </row>
    <row r="46" spans="1:39" ht="20.100000000000001" customHeight="1" x14ac:dyDescent="0.2">
      <c r="A46" s="77"/>
      <c r="B46" s="78"/>
      <c r="C46" s="79"/>
      <c r="D46" s="73">
        <f t="shared" si="2"/>
        <v>0</v>
      </c>
      <c r="E46" s="130">
        <f t="shared" si="0"/>
        <v>0</v>
      </c>
      <c r="F46" s="78"/>
      <c r="G46" s="79"/>
      <c r="H46" s="130">
        <f t="shared" si="1"/>
        <v>0</v>
      </c>
      <c r="I46" s="80"/>
      <c r="J46" s="256">
        <f t="shared" si="3"/>
        <v>0</v>
      </c>
      <c r="K46" s="257"/>
      <c r="L46" s="257"/>
      <c r="M46" s="257"/>
      <c r="N46" s="257"/>
      <c r="O46" s="257"/>
      <c r="P46" s="257"/>
      <c r="Q46" s="257"/>
      <c r="R46" s="258"/>
      <c r="S46" s="260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5"/>
    </row>
    <row r="47" spans="1:39" ht="20.100000000000001" customHeight="1" x14ac:dyDescent="0.2">
      <c r="A47" s="77"/>
      <c r="B47" s="78"/>
      <c r="C47" s="79"/>
      <c r="D47" s="73">
        <f t="shared" si="2"/>
        <v>0</v>
      </c>
      <c r="E47" s="130">
        <f t="shared" si="0"/>
        <v>0</v>
      </c>
      <c r="F47" s="78"/>
      <c r="G47" s="79"/>
      <c r="H47" s="130">
        <f t="shared" si="1"/>
        <v>0</v>
      </c>
      <c r="I47" s="80"/>
      <c r="J47" s="256">
        <f t="shared" si="3"/>
        <v>0</v>
      </c>
      <c r="K47" s="257"/>
      <c r="L47" s="257"/>
      <c r="M47" s="257"/>
      <c r="N47" s="257"/>
      <c r="O47" s="257"/>
      <c r="P47" s="257"/>
      <c r="Q47" s="257"/>
      <c r="R47" s="258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5"/>
    </row>
    <row r="48" spans="1:39" ht="20.100000000000001" customHeight="1" x14ac:dyDescent="0.2">
      <c r="A48" s="77"/>
      <c r="B48" s="78"/>
      <c r="C48" s="79"/>
      <c r="D48" s="73">
        <f t="shared" si="2"/>
        <v>0</v>
      </c>
      <c r="E48" s="130">
        <f t="shared" si="0"/>
        <v>0</v>
      </c>
      <c r="F48" s="78"/>
      <c r="G48" s="79"/>
      <c r="H48" s="130">
        <f t="shared" si="1"/>
        <v>0</v>
      </c>
      <c r="I48" s="80"/>
      <c r="J48" s="256">
        <f t="shared" si="3"/>
        <v>0</v>
      </c>
      <c r="K48" s="257"/>
      <c r="L48" s="257"/>
      <c r="M48" s="257"/>
      <c r="N48" s="257"/>
      <c r="O48" s="257"/>
      <c r="P48" s="257"/>
      <c r="Q48" s="257"/>
      <c r="R48" s="258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5"/>
    </row>
    <row r="49" spans="1:39" ht="20.100000000000001" customHeight="1" x14ac:dyDescent="0.2">
      <c r="A49" s="77"/>
      <c r="B49" s="78"/>
      <c r="C49" s="79"/>
      <c r="D49" s="73">
        <f t="shared" si="2"/>
        <v>0</v>
      </c>
      <c r="E49" s="130">
        <f t="shared" si="0"/>
        <v>0</v>
      </c>
      <c r="F49" s="78"/>
      <c r="G49" s="79"/>
      <c r="H49" s="130">
        <f t="shared" si="1"/>
        <v>0</v>
      </c>
      <c r="I49" s="80"/>
      <c r="J49" s="256">
        <f t="shared" si="3"/>
        <v>0</v>
      </c>
      <c r="K49" s="257"/>
      <c r="L49" s="257"/>
      <c r="M49" s="257"/>
      <c r="N49" s="257"/>
      <c r="O49" s="257"/>
      <c r="P49" s="257"/>
      <c r="Q49" s="257"/>
      <c r="R49" s="258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5"/>
    </row>
    <row r="50" spans="1:39" ht="20.100000000000001" customHeight="1" x14ac:dyDescent="0.2">
      <c r="A50" s="77"/>
      <c r="B50" s="78"/>
      <c r="C50" s="79"/>
      <c r="D50" s="73">
        <f t="shared" si="2"/>
        <v>0</v>
      </c>
      <c r="E50" s="130">
        <f t="shared" si="0"/>
        <v>0</v>
      </c>
      <c r="F50" s="78"/>
      <c r="G50" s="79"/>
      <c r="H50" s="130">
        <f t="shared" si="1"/>
        <v>0</v>
      </c>
      <c r="I50" s="80"/>
      <c r="J50" s="256">
        <f t="shared" si="3"/>
        <v>0</v>
      </c>
      <c r="K50" s="257"/>
      <c r="L50" s="257"/>
      <c r="M50" s="257"/>
      <c r="N50" s="257"/>
      <c r="O50" s="257"/>
      <c r="P50" s="257"/>
      <c r="Q50" s="257"/>
      <c r="R50" s="258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5"/>
    </row>
    <row r="51" spans="1:39" ht="20.100000000000001" customHeight="1" x14ac:dyDescent="0.2">
      <c r="A51" s="77"/>
      <c r="B51" s="78"/>
      <c r="C51" s="79"/>
      <c r="D51" s="73">
        <f t="shared" si="2"/>
        <v>0</v>
      </c>
      <c r="E51" s="130">
        <f t="shared" si="0"/>
        <v>0</v>
      </c>
      <c r="F51" s="78"/>
      <c r="G51" s="79"/>
      <c r="H51" s="130">
        <f t="shared" si="1"/>
        <v>0</v>
      </c>
      <c r="I51" s="80"/>
      <c r="J51" s="256">
        <f t="shared" si="3"/>
        <v>0</v>
      </c>
      <c r="K51" s="257"/>
      <c r="L51" s="257"/>
      <c r="M51" s="257"/>
      <c r="N51" s="257"/>
      <c r="O51" s="257"/>
      <c r="P51" s="257"/>
      <c r="Q51" s="257"/>
      <c r="R51" s="258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5"/>
    </row>
    <row r="52" spans="1:39" ht="20.100000000000001" customHeight="1" x14ac:dyDescent="0.2">
      <c r="A52" s="77"/>
      <c r="B52" s="78"/>
      <c r="C52" s="79"/>
      <c r="D52" s="73">
        <f t="shared" si="2"/>
        <v>0</v>
      </c>
      <c r="E52" s="130">
        <f t="shared" si="0"/>
        <v>0</v>
      </c>
      <c r="F52" s="78"/>
      <c r="G52" s="79"/>
      <c r="H52" s="130">
        <f t="shared" si="1"/>
        <v>0</v>
      </c>
      <c r="I52" s="80"/>
      <c r="J52" s="256">
        <f t="shared" si="3"/>
        <v>0</v>
      </c>
      <c r="K52" s="257"/>
      <c r="L52" s="257"/>
      <c r="M52" s="257"/>
      <c r="N52" s="257"/>
      <c r="O52" s="257"/>
      <c r="P52" s="257"/>
      <c r="Q52" s="257"/>
      <c r="R52" s="258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5"/>
    </row>
    <row r="53" spans="1:39" ht="20.100000000000001" customHeight="1" x14ac:dyDescent="0.2">
      <c r="A53" s="77"/>
      <c r="B53" s="78"/>
      <c r="C53" s="79"/>
      <c r="D53" s="73">
        <f t="shared" si="2"/>
        <v>0</v>
      </c>
      <c r="E53" s="130">
        <f t="shared" si="0"/>
        <v>0</v>
      </c>
      <c r="F53" s="78"/>
      <c r="G53" s="79"/>
      <c r="H53" s="130">
        <f t="shared" si="1"/>
        <v>0</v>
      </c>
      <c r="I53" s="80"/>
      <c r="J53" s="256">
        <f t="shared" si="3"/>
        <v>0</v>
      </c>
      <c r="K53" s="257"/>
      <c r="L53" s="257"/>
      <c r="M53" s="257"/>
      <c r="N53" s="257"/>
      <c r="O53" s="257"/>
      <c r="P53" s="257"/>
      <c r="Q53" s="257"/>
      <c r="R53" s="258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5"/>
    </row>
    <row r="54" spans="1:39" ht="20.100000000000001" customHeight="1" x14ac:dyDescent="0.2">
      <c r="A54" s="77"/>
      <c r="B54" s="78"/>
      <c r="C54" s="79"/>
      <c r="D54" s="73">
        <f t="shared" si="2"/>
        <v>0</v>
      </c>
      <c r="E54" s="130">
        <f t="shared" si="0"/>
        <v>0</v>
      </c>
      <c r="F54" s="78"/>
      <c r="G54" s="79"/>
      <c r="H54" s="130">
        <f t="shared" si="1"/>
        <v>0</v>
      </c>
      <c r="I54" s="80"/>
      <c r="J54" s="256">
        <f t="shared" si="3"/>
        <v>0</v>
      </c>
      <c r="K54" s="257"/>
      <c r="L54" s="257"/>
      <c r="M54" s="257"/>
      <c r="N54" s="257"/>
      <c r="O54" s="257"/>
      <c r="P54" s="257"/>
      <c r="Q54" s="257"/>
      <c r="R54" s="258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5"/>
    </row>
    <row r="55" spans="1:39" ht="20.100000000000001" customHeight="1" x14ac:dyDescent="0.2">
      <c r="A55" s="77"/>
      <c r="B55" s="78"/>
      <c r="C55" s="79"/>
      <c r="D55" s="73">
        <f t="shared" si="2"/>
        <v>0</v>
      </c>
      <c r="E55" s="130">
        <f t="shared" si="0"/>
        <v>0</v>
      </c>
      <c r="F55" s="78"/>
      <c r="G55" s="79"/>
      <c r="H55" s="130">
        <f t="shared" si="1"/>
        <v>0</v>
      </c>
      <c r="I55" s="80"/>
      <c r="J55" s="256">
        <f t="shared" si="3"/>
        <v>0</v>
      </c>
      <c r="K55" s="257"/>
      <c r="L55" s="257"/>
      <c r="M55" s="257"/>
      <c r="N55" s="257"/>
      <c r="O55" s="257"/>
      <c r="P55" s="257"/>
      <c r="Q55" s="257"/>
      <c r="R55" s="258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5"/>
    </row>
    <row r="56" spans="1:39" ht="20.100000000000001" customHeight="1" x14ac:dyDescent="0.2">
      <c r="A56" s="77"/>
      <c r="B56" s="78"/>
      <c r="C56" s="79"/>
      <c r="D56" s="73">
        <f t="shared" si="2"/>
        <v>0</v>
      </c>
      <c r="E56" s="130">
        <f t="shared" si="0"/>
        <v>0</v>
      </c>
      <c r="F56" s="78"/>
      <c r="G56" s="79"/>
      <c r="H56" s="130">
        <f t="shared" si="1"/>
        <v>0</v>
      </c>
      <c r="I56" s="80"/>
      <c r="J56" s="256">
        <f t="shared" si="3"/>
        <v>0</v>
      </c>
      <c r="K56" s="257"/>
      <c r="L56" s="257"/>
      <c r="M56" s="257"/>
      <c r="N56" s="257"/>
      <c r="O56" s="257"/>
      <c r="P56" s="257"/>
      <c r="Q56" s="257"/>
      <c r="R56" s="258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5"/>
    </row>
    <row r="57" spans="1:39" ht="39.75" customHeight="1" thickBot="1" x14ac:dyDescent="0.3">
      <c r="A57" s="86" t="s">
        <v>15</v>
      </c>
      <c r="B57" s="87" t="str">
        <f>IF((SUM(B35:B56))&gt;0,(SUM(B35:B56))," ")</f>
        <v xml:space="preserve"> </v>
      </c>
      <c r="C57" s="87" t="str">
        <f>IF((SUM(C35:C56))&gt;0,(SUM(C35:C56))," ")</f>
        <v xml:space="preserve"> </v>
      </c>
      <c r="E57" s="88"/>
      <c r="F57" s="89"/>
      <c r="G57" s="89"/>
      <c r="H57" s="88"/>
      <c r="I57" s="90" t="s">
        <v>53</v>
      </c>
      <c r="J57" s="298">
        <f>SUM(J35:J56)</f>
        <v>0</v>
      </c>
      <c r="K57" s="298"/>
      <c r="L57" s="298"/>
      <c r="M57" s="298"/>
      <c r="N57" s="298"/>
      <c r="O57" s="298"/>
      <c r="P57" s="298"/>
      <c r="Q57" s="298"/>
      <c r="R57" s="298"/>
      <c r="U57" s="91" t="s">
        <v>36</v>
      </c>
      <c r="V57" s="92"/>
      <c r="Z57" s="299"/>
      <c r="AA57" s="300"/>
      <c r="AB57" s="300"/>
      <c r="AC57" s="300"/>
      <c r="AD57" s="299"/>
      <c r="AE57" s="300"/>
      <c r="AF57" s="300"/>
      <c r="AG57" s="300"/>
      <c r="AH57" s="299"/>
      <c r="AI57" s="300"/>
      <c r="AJ57" s="300"/>
      <c r="AK57" s="300"/>
      <c r="AL57" s="97"/>
      <c r="AM57" s="97"/>
    </row>
    <row r="58" spans="1:39" ht="21" customHeight="1" thickTop="1" x14ac:dyDescent="0.2">
      <c r="A58" s="86"/>
      <c r="B58" s="301">
        <f>SUM(D35:D56)/1000</f>
        <v>0</v>
      </c>
      <c r="C58" s="301"/>
      <c r="D58" s="93"/>
      <c r="E58" s="88"/>
      <c r="F58" s="89"/>
      <c r="G58" s="89"/>
      <c r="H58" s="88"/>
      <c r="I58" s="94" t="s">
        <v>54</v>
      </c>
      <c r="J58" s="302">
        <f>B58*23</f>
        <v>0</v>
      </c>
      <c r="K58" s="302"/>
      <c r="L58" s="302"/>
      <c r="M58" s="302"/>
      <c r="N58" s="302"/>
      <c r="O58" s="302"/>
      <c r="P58" s="302"/>
      <c r="Q58" s="302"/>
      <c r="R58" s="302"/>
      <c r="V58" s="92"/>
      <c r="Z58" s="95" t="s">
        <v>37</v>
      </c>
    </row>
    <row r="59" spans="1:39" ht="13.5" customHeight="1" x14ac:dyDescent="0.2">
      <c r="A59" s="89"/>
      <c r="I59" s="96" t="s">
        <v>38</v>
      </c>
      <c r="J59" s="295"/>
      <c r="K59" s="295"/>
      <c r="L59" s="295"/>
      <c r="M59" s="295"/>
      <c r="N59" s="295"/>
      <c r="O59" s="295"/>
      <c r="P59" s="295"/>
    </row>
  </sheetData>
  <sheetProtection algorithmName="SHA-512" hashValue="FAsw8kgFeZlMIKUAGtJvTrR3xC2LdpcFo/b7aw2JBkZF4lZLcoqtGodePIFD4FWK9+Mmv14z/OdUzUdxSzq+QA==" saltValue="/HlIiFNkygaHktCAWgbvKQ==" spinCount="100000" sheet="1" objects="1" scenarios="1"/>
  <protectedRanges>
    <protectedRange sqref="U57:AM58" name="Bereich2"/>
    <protectedRange sqref="A3:AM34" name="Bereich1"/>
  </protectedRanges>
  <mergeCells count="108">
    <mergeCell ref="B58:C58"/>
    <mergeCell ref="J58:R58"/>
    <mergeCell ref="J59:P59"/>
    <mergeCell ref="A18:A34"/>
    <mergeCell ref="B18:E20"/>
    <mergeCell ref="F18:H20"/>
    <mergeCell ref="I18:I20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F24:G26"/>
    <mergeCell ref="B27:B29"/>
    <mergeCell ref="C27:C28"/>
    <mergeCell ref="F27:F29"/>
    <mergeCell ref="G27:G29"/>
    <mergeCell ref="I28:I34"/>
    <mergeCell ref="B30:B34"/>
    <mergeCell ref="C30:C34"/>
    <mergeCell ref="F30:F34"/>
    <mergeCell ref="G30:G34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J30:U31"/>
    <mergeCell ref="V30:AA31"/>
    <mergeCell ref="AC32:AM32"/>
    <mergeCell ref="S43:AM43"/>
    <mergeCell ref="J44:R44"/>
    <mergeCell ref="J53:R53"/>
    <mergeCell ref="S53:AM53"/>
    <mergeCell ref="J54:R54"/>
    <mergeCell ref="S54:AM54"/>
    <mergeCell ref="J50:R50"/>
    <mergeCell ref="S50:AM50"/>
    <mergeCell ref="J51:R51"/>
    <mergeCell ref="S51:AM51"/>
    <mergeCell ref="J52:R52"/>
    <mergeCell ref="S52:AM52"/>
    <mergeCell ref="J45:R45"/>
    <mergeCell ref="S45:AM45"/>
    <mergeCell ref="J46:R46"/>
    <mergeCell ref="S46:AM46"/>
    <mergeCell ref="J49:R49"/>
    <mergeCell ref="S49:AM49"/>
    <mergeCell ref="S37:AM37"/>
    <mergeCell ref="J38:R38"/>
    <mergeCell ref="S38:AM38"/>
    <mergeCell ref="J34:R34"/>
    <mergeCell ref="J35:R35"/>
    <mergeCell ref="S35:AM35"/>
    <mergeCell ref="J55:R55"/>
    <mergeCell ref="J56:R56"/>
    <mergeCell ref="J57:R57"/>
    <mergeCell ref="S55:AM55"/>
    <mergeCell ref="S44:AM44"/>
    <mergeCell ref="J39:R39"/>
    <mergeCell ref="S39:AM39"/>
    <mergeCell ref="J40:R40"/>
    <mergeCell ref="S40:AM40"/>
    <mergeCell ref="J41:R41"/>
    <mergeCell ref="S41:AM41"/>
    <mergeCell ref="S56:AM56"/>
    <mergeCell ref="Z57:AC57"/>
    <mergeCell ref="AD57:AG57"/>
    <mergeCell ref="AH57:AK57"/>
    <mergeCell ref="J42:R42"/>
    <mergeCell ref="S42:AM42"/>
    <mergeCell ref="J43:R43"/>
    <mergeCell ref="A1:AM1"/>
    <mergeCell ref="J47:R47"/>
    <mergeCell ref="S47:AM47"/>
    <mergeCell ref="J48:R48"/>
    <mergeCell ref="S48:AM48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O4:T7"/>
    <mergeCell ref="U4:Z7"/>
    <mergeCell ref="AA4:AC7"/>
    <mergeCell ref="A6:A8"/>
    <mergeCell ref="B6:I8"/>
    <mergeCell ref="J8:K8"/>
    <mergeCell ref="X8:Y8"/>
    <mergeCell ref="J36:R36"/>
    <mergeCell ref="S36:AM36"/>
    <mergeCell ref="J37:R37"/>
  </mergeCells>
  <hyperlinks>
    <hyperlink ref="I58" r:id="rId1" xr:uid="{492E3DF8-D368-4ED2-AD69-B97265E90F8D}"/>
  </hyperlinks>
  <pageMargins left="0.70866141732283472" right="0.70866141732283472" top="0.59055118110236227" bottom="0.19685039370078741" header="0.31496062992125984" footer="0.31496062992125984"/>
  <pageSetup paperSize="9" scale="71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2DED414-1A26-487B-93D6-A3A30286BC78}">
          <x14:formula1>
            <xm:f>Emissionsfaktoren!$A$1:$A$19</xm:f>
          </x14:formula1>
          <xm:sqref>C29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12</vt:i4>
      </vt:variant>
    </vt:vector>
  </HeadingPairs>
  <TitlesOfParts>
    <vt:vector size="26" baseType="lpstr">
      <vt:lpstr>Zusammenfassung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Emissionsfaktoren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Ev-luth Gesamtverband</dc:creator>
  <cp:lastModifiedBy>Davidl Appeldorn</cp:lastModifiedBy>
  <cp:lastPrinted>2022-12-20T06:42:00Z</cp:lastPrinted>
  <dcterms:created xsi:type="dcterms:W3CDTF">2010-02-11T13:40:46Z</dcterms:created>
  <dcterms:modified xsi:type="dcterms:W3CDTF">2022-12-21T10:01:52Z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COO.2122.100.2.1886739</vt:lpwstr>
  </property>
  <property fmtid="{D5CDD505-2E9C-101B-9397-08002B2CF9AE}" pid="3" name="FSC#COOELAK@1.1001:Subject">
    <vt:lpwstr>Muster-Km-Abrechnung_doppisch_10-2016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Suchy</vt:lpwstr>
  </property>
  <property fmtid="{D5CDD505-2E9C-101B-9397-08002B2CF9AE}" pid="10" name="FSC#COOELAK@1.1001:OwnerExtension">
    <vt:lpwstr/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BL (Bau- und Landbüro)</vt:lpwstr>
  </property>
  <property fmtid="{D5CDD505-2E9C-101B-9397-08002B2CF9AE}" pid="17" name="FSC#COOELAK@1.1001:CreatedAt">
    <vt:lpwstr>01.02.2017</vt:lpwstr>
  </property>
  <property fmtid="{D5CDD505-2E9C-101B-9397-08002B2CF9AE}" pid="18" name="FSC#COOELAK@1.1001:OU">
    <vt:lpwstr>BL (Bau- und Landbüro)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*COO.2122.100.2.1886739*</vt:lpwstr>
  </property>
  <property fmtid="{D5CDD505-2E9C-101B-9397-08002B2CF9AE}" pid="21" name="FSC#COOELAK@1.1001:RefBarCode">
    <vt:lpwstr/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/>
  </property>
  <property fmtid="{D5CDD505-2E9C-101B-9397-08002B2CF9AE}" pid="36" name="FSC#COOELAK@1.1001:CurrentUserRolePos">
    <vt:lpwstr>Sachbearbeiter/-in</vt:lpwstr>
  </property>
  <property fmtid="{D5CDD505-2E9C-101B-9397-08002B2CF9AE}" pid="37" name="FSC#COOELAK@1.1001:CurrentUserEmail">
    <vt:lpwstr>Andreas.Suchy@evlka.de</vt:lpwstr>
  </property>
  <property fmtid="{D5CDD505-2E9C-101B-9397-08002B2CF9AE}" pid="38" name="FSC#ELAKGOV@1.1001:PersonalSubjGender">
    <vt:lpwstr/>
  </property>
  <property fmtid="{D5CDD505-2E9C-101B-9397-08002B2CF9AE}" pid="39" name="FSC#ELAKGOV@1.1001:PersonalSubjFirstName">
    <vt:lpwstr/>
  </property>
  <property fmtid="{D5CDD505-2E9C-101B-9397-08002B2CF9AE}" pid="40" name="FSC#ELAKGOV@1.1001:PersonalSubjSurName">
    <vt:lpwstr/>
  </property>
  <property fmtid="{D5CDD505-2E9C-101B-9397-08002B2CF9AE}" pid="41" name="FSC#ELAKGOV@1.1001:PersonalSubjSalutation">
    <vt:lpwstr/>
  </property>
  <property fmtid="{D5CDD505-2E9C-101B-9397-08002B2CF9AE}" pid="42" name="FSC#ELAKGOV@1.1001:PersonalSubjAddress">
    <vt:lpwstr/>
  </property>
  <property fmtid="{D5CDD505-2E9C-101B-9397-08002B2CF9AE}" pid="43" name="FSC#FSCGOVDE@1.1001:FileRefOUEmail">
    <vt:lpwstr/>
  </property>
  <property fmtid="{D5CDD505-2E9C-101B-9397-08002B2CF9AE}" pid="44" name="FSC#FSCGOVDE@1.1001:ProcedureReference">
    <vt:lpwstr/>
  </property>
  <property fmtid="{D5CDD505-2E9C-101B-9397-08002B2CF9AE}" pid="45" name="FSC#FSCGOVDE@1.1001:FileSubject">
    <vt:lpwstr/>
  </property>
  <property fmtid="{D5CDD505-2E9C-101B-9397-08002B2CF9AE}" pid="46" name="FSC#FSCGOVDE@1.1001:ProcedureSubject">
    <vt:lpwstr/>
  </property>
  <property fmtid="{D5CDD505-2E9C-101B-9397-08002B2CF9AE}" pid="47" name="FSC#FSCGOVDE@1.1001:SignFinalVersionBy">
    <vt:lpwstr/>
  </property>
  <property fmtid="{D5CDD505-2E9C-101B-9397-08002B2CF9AE}" pid="48" name="FSC#FSCGOVDE@1.1001:SignFinalVersionAt">
    <vt:lpwstr/>
  </property>
  <property fmtid="{D5CDD505-2E9C-101B-9397-08002B2CF9AE}" pid="49" name="FSC#FSCGOVDE@1.1001:ProcedureRefBarCode">
    <vt:lpwstr/>
  </property>
  <property fmtid="{D5CDD505-2E9C-101B-9397-08002B2CF9AE}" pid="50" name="FSC#FSCGOVDE@1.1001:FileAddSubj">
    <vt:lpwstr/>
  </property>
  <property fmtid="{D5CDD505-2E9C-101B-9397-08002B2CF9AE}" pid="51" name="FSC#FSCGOVDE@1.1001:DocumentSubj">
    <vt:lpwstr/>
  </property>
  <property fmtid="{D5CDD505-2E9C-101B-9397-08002B2CF9AE}" pid="52" name="FSC#FSCGOVDE@1.1001:FileRel">
    <vt:lpwstr/>
  </property>
</Properties>
</file>