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Allgemeines David\Vorlagen\"/>
    </mc:Choice>
  </mc:AlternateContent>
  <xr:revisionPtr revIDLastSave="0" documentId="13_ncr:1_{44CF1223-29A2-467B-89D7-EF6C2C4E48EA}" xr6:coauthVersionLast="47" xr6:coauthVersionMax="47" xr10:uidLastSave="{00000000-0000-0000-0000-000000000000}"/>
  <bookViews>
    <workbookView xWindow="-120" yWindow="-120" windowWidth="29040" windowHeight="15840" tabRatio="811" activeTab="1" xr2:uid="{00000000-000D-0000-FFFF-FFFF00000000}"/>
  </bookViews>
  <sheets>
    <sheet name="Zusammenfassung" sheetId="18" r:id="rId1"/>
    <sheet name="GKZ 01" sheetId="14" r:id="rId2"/>
    <sheet name="GKZ 02" sheetId="15" r:id="rId3"/>
    <sheet name="GKZ 03" sheetId="16" r:id="rId4"/>
    <sheet name="GKZ 04" sheetId="17" r:id="rId5"/>
    <sheet name="GKZ 05" sheetId="1" r:id="rId6"/>
    <sheet name="GKZ 06" sheetId="3" r:id="rId7"/>
    <sheet name="GKZ 07" sheetId="4" r:id="rId8"/>
    <sheet name="GKZ 08" sheetId="10" r:id="rId9"/>
    <sheet name="GKZ 09" sheetId="5" r:id="rId10"/>
    <sheet name="GKZ 10" sheetId="11" r:id="rId11"/>
    <sheet name="GKZ 11" sheetId="12" r:id="rId12"/>
    <sheet name="GKZ 12" sheetId="13" r:id="rId13"/>
    <sheet name="Emissionsfaktoren" sheetId="2" r:id="rId14"/>
  </sheets>
  <externalReferences>
    <externalReference r:id="rId15"/>
    <externalReference r:id="rId16"/>
  </externalReferences>
  <definedNames>
    <definedName name="Anschrift">'GKZ 01'!$B$8</definedName>
    <definedName name="_xlnm.Print_Area" localSheetId="1">'GKZ 01'!$A$1:$AM$93</definedName>
    <definedName name="_xlnm.Print_Area" localSheetId="2">'GKZ 02'!$A$1:$AM$93</definedName>
    <definedName name="_xlnm.Print_Area" localSheetId="3">'GKZ 03'!$A$1:$AM$93</definedName>
    <definedName name="_xlnm.Print_Area" localSheetId="4">'GKZ 04'!$A$1:$AM$93</definedName>
    <definedName name="_xlnm.Print_Area" localSheetId="5">'GKZ 05'!$A$1:$AM$93</definedName>
    <definedName name="_xlnm.Print_Area" localSheetId="6">'GKZ 06'!$A$1:$AM$93</definedName>
    <definedName name="_xlnm.Print_Area" localSheetId="7">'GKZ 07'!$A$1:$AM$93</definedName>
    <definedName name="_xlnm.Print_Area" localSheetId="8">'GKZ 08'!$A$1:$AM$93</definedName>
    <definedName name="_xlnm.Print_Area" localSheetId="9">'GKZ 09'!$A$1:$AM$93</definedName>
    <definedName name="_xlnm.Print_Area" localSheetId="10">'GKZ 10'!$A$1:$AM$93</definedName>
    <definedName name="_xlnm.Print_Area" localSheetId="11">'GKZ 11'!$A$1:$AM$93</definedName>
    <definedName name="_xlnm.Print_Area" localSheetId="12">'GKZ 12'!$A$1:$AM$93</definedName>
    <definedName name="Konto">'GKZ 01'!$B$13</definedName>
    <definedName name="Name">'GKZ 01'!$B$5</definedName>
    <definedName name="Z_99E4326E_58EF_4F9A_B24E_A23CB904CA13_.wvu.PrintArea" localSheetId="5" hidden="1">'GKZ 05'!$A$1:$AM$92</definedName>
  </definedNames>
  <calcPr calcId="191029"/>
  <customWorkbookViews>
    <customWorkbookView name="Evers - Persönliche Ansicht" guid="{99E4326E-58EF-4F9A-B24E-A23CB904CA13}" mergeInterval="0" personalView="1" maximized="1" windowWidth="1812" windowHeight="82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13" l="1"/>
  <c r="J35" i="13" s="1"/>
  <c r="C57" i="13"/>
  <c r="B57" i="13"/>
  <c r="J56" i="13"/>
  <c r="H56" i="13"/>
  <c r="E56" i="13"/>
  <c r="J55" i="13"/>
  <c r="H55" i="13"/>
  <c r="E55" i="13"/>
  <c r="J54" i="13"/>
  <c r="H54" i="13"/>
  <c r="E54" i="13"/>
  <c r="J53" i="13"/>
  <c r="H53" i="13"/>
  <c r="E53" i="13"/>
  <c r="J52" i="13"/>
  <c r="H52" i="13"/>
  <c r="E52" i="13"/>
  <c r="J51" i="13"/>
  <c r="H51" i="13"/>
  <c r="E51" i="13"/>
  <c r="J50" i="13"/>
  <c r="H50" i="13"/>
  <c r="E50" i="13"/>
  <c r="J49" i="13"/>
  <c r="H49" i="13"/>
  <c r="E49" i="13"/>
  <c r="J48" i="13"/>
  <c r="H48" i="13"/>
  <c r="E48" i="13"/>
  <c r="J47" i="13"/>
  <c r="H47" i="13"/>
  <c r="E47" i="13"/>
  <c r="J46" i="13"/>
  <c r="H46" i="13"/>
  <c r="E46" i="13"/>
  <c r="J45" i="13"/>
  <c r="H45" i="13"/>
  <c r="E45" i="13"/>
  <c r="J44" i="13"/>
  <c r="H44" i="13"/>
  <c r="E44" i="13"/>
  <c r="J43" i="13"/>
  <c r="H43" i="13"/>
  <c r="E43" i="13"/>
  <c r="J42" i="13"/>
  <c r="H42" i="13"/>
  <c r="E42" i="13"/>
  <c r="J41" i="13"/>
  <c r="H41" i="13"/>
  <c r="E41" i="13"/>
  <c r="J40" i="13"/>
  <c r="H40" i="13"/>
  <c r="E40" i="13"/>
  <c r="J39" i="13"/>
  <c r="H39" i="13"/>
  <c r="E39" i="13"/>
  <c r="J38" i="13"/>
  <c r="H38" i="13"/>
  <c r="E38" i="13"/>
  <c r="J37" i="13"/>
  <c r="H37" i="13"/>
  <c r="E37" i="13"/>
  <c r="J36" i="13"/>
  <c r="H36" i="13"/>
  <c r="E36" i="13"/>
  <c r="H35" i="13"/>
  <c r="D29" i="13"/>
  <c r="D56" i="13" s="1"/>
  <c r="C57" i="12"/>
  <c r="B57" i="12"/>
  <c r="J56" i="12"/>
  <c r="H56" i="12"/>
  <c r="E56" i="12"/>
  <c r="J55" i="12"/>
  <c r="H55" i="12"/>
  <c r="E55" i="12"/>
  <c r="J54" i="12"/>
  <c r="H54" i="12"/>
  <c r="E54" i="12"/>
  <c r="J53" i="12"/>
  <c r="H53" i="12"/>
  <c r="E53" i="12"/>
  <c r="J52" i="12"/>
  <c r="H52" i="12"/>
  <c r="E52" i="12"/>
  <c r="J51" i="12"/>
  <c r="H51" i="12"/>
  <c r="E51" i="12"/>
  <c r="J50" i="12"/>
  <c r="H50" i="12"/>
  <c r="E50" i="12"/>
  <c r="J49" i="12"/>
  <c r="H49" i="12"/>
  <c r="E49" i="12"/>
  <c r="J48" i="12"/>
  <c r="H48" i="12"/>
  <c r="E48" i="12"/>
  <c r="J47" i="12"/>
  <c r="H47" i="12"/>
  <c r="E47" i="12"/>
  <c r="J46" i="12"/>
  <c r="H46" i="12"/>
  <c r="E46" i="12"/>
  <c r="J45" i="12"/>
  <c r="H45" i="12"/>
  <c r="E45" i="12"/>
  <c r="J44" i="12"/>
  <c r="H44" i="12"/>
  <c r="E44" i="12"/>
  <c r="J43" i="12"/>
  <c r="H43" i="12"/>
  <c r="E43" i="12"/>
  <c r="J42" i="12"/>
  <c r="H42" i="12"/>
  <c r="E42" i="12"/>
  <c r="J41" i="12"/>
  <c r="H41" i="12"/>
  <c r="E41" i="12"/>
  <c r="J40" i="12"/>
  <c r="H40" i="12"/>
  <c r="E40" i="12"/>
  <c r="J39" i="12"/>
  <c r="H39" i="12"/>
  <c r="E39" i="12"/>
  <c r="J38" i="12"/>
  <c r="H38" i="12"/>
  <c r="E38" i="12"/>
  <c r="J37" i="12"/>
  <c r="H37" i="12"/>
  <c r="E37" i="12"/>
  <c r="J36" i="12"/>
  <c r="H36" i="12"/>
  <c r="E36" i="12"/>
  <c r="J35" i="12"/>
  <c r="J57" i="12" s="1"/>
  <c r="AG3" i="12" s="1"/>
  <c r="H35" i="12"/>
  <c r="E35" i="12"/>
  <c r="D29" i="12"/>
  <c r="D56" i="12" s="1"/>
  <c r="C57" i="11"/>
  <c r="B57" i="11"/>
  <c r="J56" i="11"/>
  <c r="H56" i="11"/>
  <c r="E56" i="11"/>
  <c r="J55" i="11"/>
  <c r="H55" i="11"/>
  <c r="E55" i="11"/>
  <c r="J54" i="11"/>
  <c r="H54" i="11"/>
  <c r="E54" i="11"/>
  <c r="J53" i="11"/>
  <c r="H53" i="11"/>
  <c r="E53" i="11"/>
  <c r="J52" i="11"/>
  <c r="H52" i="11"/>
  <c r="E52" i="11"/>
  <c r="J51" i="11"/>
  <c r="H51" i="11"/>
  <c r="E51" i="11"/>
  <c r="J50" i="11"/>
  <c r="H50" i="11"/>
  <c r="E50" i="11"/>
  <c r="J49" i="11"/>
  <c r="H49" i="11"/>
  <c r="E49" i="11"/>
  <c r="J48" i="11"/>
  <c r="H48" i="11"/>
  <c r="E48" i="11"/>
  <c r="J47" i="11"/>
  <c r="H47" i="11"/>
  <c r="E47" i="11"/>
  <c r="J46" i="11"/>
  <c r="H46" i="11"/>
  <c r="E46" i="11"/>
  <c r="J45" i="11"/>
  <c r="H45" i="11"/>
  <c r="E45" i="11"/>
  <c r="J44" i="11"/>
  <c r="H44" i="11"/>
  <c r="E44" i="11"/>
  <c r="J43" i="11"/>
  <c r="H43" i="11"/>
  <c r="E43" i="11"/>
  <c r="J42" i="11"/>
  <c r="H42" i="11"/>
  <c r="E42" i="11"/>
  <c r="J41" i="11"/>
  <c r="H41" i="11"/>
  <c r="E41" i="11"/>
  <c r="J40" i="11"/>
  <c r="H40" i="11"/>
  <c r="E40" i="11"/>
  <c r="J39" i="11"/>
  <c r="H39" i="11"/>
  <c r="E39" i="11"/>
  <c r="J38" i="11"/>
  <c r="H38" i="11"/>
  <c r="E38" i="11"/>
  <c r="J37" i="11"/>
  <c r="H37" i="11"/>
  <c r="E37" i="11"/>
  <c r="J36" i="11"/>
  <c r="H36" i="11"/>
  <c r="E36" i="11"/>
  <c r="J35" i="11"/>
  <c r="J57" i="11" s="1"/>
  <c r="AG3" i="11" s="1"/>
  <c r="H35" i="11"/>
  <c r="E35" i="11"/>
  <c r="D29" i="11"/>
  <c r="D56" i="11" s="1"/>
  <c r="C57" i="5"/>
  <c r="B57" i="5"/>
  <c r="J56" i="5"/>
  <c r="H56" i="5"/>
  <c r="E56" i="5"/>
  <c r="J55" i="5"/>
  <c r="H55" i="5"/>
  <c r="E55" i="5"/>
  <c r="J54" i="5"/>
  <c r="H54" i="5"/>
  <c r="E54" i="5"/>
  <c r="J53" i="5"/>
  <c r="H53" i="5"/>
  <c r="E53" i="5"/>
  <c r="J52" i="5"/>
  <c r="H52" i="5"/>
  <c r="E52" i="5"/>
  <c r="J51" i="5"/>
  <c r="H51" i="5"/>
  <c r="E51" i="5"/>
  <c r="J50" i="5"/>
  <c r="H50" i="5"/>
  <c r="E50" i="5"/>
  <c r="J49" i="5"/>
  <c r="H49" i="5"/>
  <c r="E49" i="5"/>
  <c r="J48" i="5"/>
  <c r="H48" i="5"/>
  <c r="E48" i="5"/>
  <c r="J47" i="5"/>
  <c r="H47" i="5"/>
  <c r="E47" i="5"/>
  <c r="J46" i="5"/>
  <c r="H46" i="5"/>
  <c r="E46" i="5"/>
  <c r="J45" i="5"/>
  <c r="H45" i="5"/>
  <c r="E45" i="5"/>
  <c r="J44" i="5"/>
  <c r="H44" i="5"/>
  <c r="E44" i="5"/>
  <c r="J43" i="5"/>
  <c r="H43" i="5"/>
  <c r="E43" i="5"/>
  <c r="J42" i="5"/>
  <c r="H42" i="5"/>
  <c r="E42" i="5"/>
  <c r="J41" i="5"/>
  <c r="H41" i="5"/>
  <c r="E41" i="5"/>
  <c r="J40" i="5"/>
  <c r="H40" i="5"/>
  <c r="E40" i="5"/>
  <c r="J39" i="5"/>
  <c r="H39" i="5"/>
  <c r="E39" i="5"/>
  <c r="J38" i="5"/>
  <c r="H38" i="5"/>
  <c r="E38" i="5"/>
  <c r="J37" i="5"/>
  <c r="H37" i="5"/>
  <c r="E37" i="5"/>
  <c r="J36" i="5"/>
  <c r="H36" i="5"/>
  <c r="E36" i="5"/>
  <c r="J35" i="5"/>
  <c r="J57" i="5" s="1"/>
  <c r="AG3" i="5" s="1"/>
  <c r="H35" i="5"/>
  <c r="E35" i="5"/>
  <c r="D29" i="5"/>
  <c r="D56" i="5" s="1"/>
  <c r="C57" i="10"/>
  <c r="B57" i="10"/>
  <c r="J56" i="10"/>
  <c r="H56" i="10"/>
  <c r="E56" i="10"/>
  <c r="J55" i="10"/>
  <c r="H55" i="10"/>
  <c r="E55" i="10"/>
  <c r="J54" i="10"/>
  <c r="H54" i="10"/>
  <c r="E54" i="10"/>
  <c r="J53" i="10"/>
  <c r="H53" i="10"/>
  <c r="E53" i="10"/>
  <c r="J52" i="10"/>
  <c r="H52" i="10"/>
  <c r="E52" i="10"/>
  <c r="J51" i="10"/>
  <c r="H51" i="10"/>
  <c r="E51" i="10"/>
  <c r="J50" i="10"/>
  <c r="H50" i="10"/>
  <c r="E50" i="10"/>
  <c r="J49" i="10"/>
  <c r="H49" i="10"/>
  <c r="E49" i="10"/>
  <c r="J48" i="10"/>
  <c r="H48" i="10"/>
  <c r="E48" i="10"/>
  <c r="J47" i="10"/>
  <c r="H47" i="10"/>
  <c r="E47" i="10"/>
  <c r="J46" i="10"/>
  <c r="H46" i="10"/>
  <c r="E46" i="10"/>
  <c r="J45" i="10"/>
  <c r="H45" i="10"/>
  <c r="E45" i="10"/>
  <c r="J44" i="10"/>
  <c r="H44" i="10"/>
  <c r="E44" i="10"/>
  <c r="J43" i="10"/>
  <c r="H43" i="10"/>
  <c r="E43" i="10"/>
  <c r="J42" i="10"/>
  <c r="H42" i="10"/>
  <c r="E42" i="10"/>
  <c r="J41" i="10"/>
  <c r="H41" i="10"/>
  <c r="E41" i="10"/>
  <c r="J40" i="10"/>
  <c r="H40" i="10"/>
  <c r="E40" i="10"/>
  <c r="J39" i="10"/>
  <c r="H39" i="10"/>
  <c r="E39" i="10"/>
  <c r="J38" i="10"/>
  <c r="H38" i="10"/>
  <c r="E38" i="10"/>
  <c r="J37" i="10"/>
  <c r="H37" i="10"/>
  <c r="E37" i="10"/>
  <c r="J36" i="10"/>
  <c r="H36" i="10"/>
  <c r="E36" i="10"/>
  <c r="J35" i="10"/>
  <c r="J57" i="10" s="1"/>
  <c r="AG3" i="10" s="1"/>
  <c r="H35" i="10"/>
  <c r="E35" i="10"/>
  <c r="D29" i="10"/>
  <c r="D56" i="10" s="1"/>
  <c r="J57" i="4"/>
  <c r="C57" i="4"/>
  <c r="B57" i="4"/>
  <c r="J56" i="4"/>
  <c r="H56" i="4"/>
  <c r="E56" i="4"/>
  <c r="J55" i="4"/>
  <c r="H55" i="4"/>
  <c r="E55" i="4"/>
  <c r="J54" i="4"/>
  <c r="H54" i="4"/>
  <c r="E54" i="4"/>
  <c r="J53" i="4"/>
  <c r="H53" i="4"/>
  <c r="E53" i="4"/>
  <c r="J52" i="4"/>
  <c r="H52" i="4"/>
  <c r="E52" i="4"/>
  <c r="J51" i="4"/>
  <c r="H51" i="4"/>
  <c r="E51" i="4"/>
  <c r="J50" i="4"/>
  <c r="H50" i="4"/>
  <c r="E50" i="4"/>
  <c r="J49" i="4"/>
  <c r="H49" i="4"/>
  <c r="E49" i="4"/>
  <c r="J48" i="4"/>
  <c r="H48" i="4"/>
  <c r="E48" i="4"/>
  <c r="J47" i="4"/>
  <c r="H47" i="4"/>
  <c r="E47" i="4"/>
  <c r="J46" i="4"/>
  <c r="H46" i="4"/>
  <c r="E46" i="4"/>
  <c r="J45" i="4"/>
  <c r="H45" i="4"/>
  <c r="E45" i="4"/>
  <c r="J44" i="4"/>
  <c r="H44" i="4"/>
  <c r="E44" i="4"/>
  <c r="J43" i="4"/>
  <c r="H43" i="4"/>
  <c r="E43" i="4"/>
  <c r="J42" i="4"/>
  <c r="H42" i="4"/>
  <c r="E42" i="4"/>
  <c r="J41" i="4"/>
  <c r="H41" i="4"/>
  <c r="E41" i="4"/>
  <c r="J40" i="4"/>
  <c r="H40" i="4"/>
  <c r="E40" i="4"/>
  <c r="J39" i="4"/>
  <c r="H39" i="4"/>
  <c r="E39" i="4"/>
  <c r="J38" i="4"/>
  <c r="H38" i="4"/>
  <c r="E38" i="4"/>
  <c r="J37" i="4"/>
  <c r="H37" i="4"/>
  <c r="E37" i="4"/>
  <c r="J36" i="4"/>
  <c r="H36" i="4"/>
  <c r="E36" i="4"/>
  <c r="J35" i="4"/>
  <c r="H35" i="4"/>
  <c r="E35" i="4"/>
  <c r="D29" i="4"/>
  <c r="D56" i="4" s="1"/>
  <c r="AG3" i="4"/>
  <c r="C57" i="3"/>
  <c r="B57" i="3"/>
  <c r="J56" i="3"/>
  <c r="H56" i="3"/>
  <c r="E56" i="3"/>
  <c r="J55" i="3"/>
  <c r="H55" i="3"/>
  <c r="E55" i="3"/>
  <c r="J54" i="3"/>
  <c r="H54" i="3"/>
  <c r="E54" i="3"/>
  <c r="J53" i="3"/>
  <c r="H53" i="3"/>
  <c r="E53" i="3"/>
  <c r="J52" i="3"/>
  <c r="H52" i="3"/>
  <c r="E52" i="3"/>
  <c r="J51" i="3"/>
  <c r="H51" i="3"/>
  <c r="E51" i="3"/>
  <c r="J50" i="3"/>
  <c r="H50" i="3"/>
  <c r="E50" i="3"/>
  <c r="J49" i="3"/>
  <c r="H49" i="3"/>
  <c r="E49" i="3"/>
  <c r="J48" i="3"/>
  <c r="H48" i="3"/>
  <c r="E48" i="3"/>
  <c r="J47" i="3"/>
  <c r="H47" i="3"/>
  <c r="E47" i="3"/>
  <c r="J46" i="3"/>
  <c r="H46" i="3"/>
  <c r="E46" i="3"/>
  <c r="J45" i="3"/>
  <c r="H45" i="3"/>
  <c r="E45" i="3"/>
  <c r="J44" i="3"/>
  <c r="H44" i="3"/>
  <c r="E44" i="3"/>
  <c r="J43" i="3"/>
  <c r="H43" i="3"/>
  <c r="E43" i="3"/>
  <c r="J42" i="3"/>
  <c r="H42" i="3"/>
  <c r="E42" i="3"/>
  <c r="J41" i="3"/>
  <c r="H41" i="3"/>
  <c r="E41" i="3"/>
  <c r="J40" i="3"/>
  <c r="H40" i="3"/>
  <c r="E40" i="3"/>
  <c r="J39" i="3"/>
  <c r="H39" i="3"/>
  <c r="E39" i="3"/>
  <c r="J38" i="3"/>
  <c r="H38" i="3"/>
  <c r="E38" i="3"/>
  <c r="J37" i="3"/>
  <c r="H37" i="3"/>
  <c r="E37" i="3"/>
  <c r="J36" i="3"/>
  <c r="H36" i="3"/>
  <c r="E36" i="3"/>
  <c r="J35" i="3"/>
  <c r="J57" i="3" s="1"/>
  <c r="AG3" i="3" s="1"/>
  <c r="H35" i="3"/>
  <c r="E35" i="3"/>
  <c r="D29" i="3"/>
  <c r="D56" i="3" s="1"/>
  <c r="C57" i="1"/>
  <c r="B57" i="1"/>
  <c r="J56" i="1"/>
  <c r="H56" i="1"/>
  <c r="E56" i="1"/>
  <c r="J55" i="1"/>
  <c r="H55" i="1"/>
  <c r="E55" i="1"/>
  <c r="J54" i="1"/>
  <c r="H54" i="1"/>
  <c r="E54" i="1"/>
  <c r="J53" i="1"/>
  <c r="H53" i="1"/>
  <c r="E53" i="1"/>
  <c r="J52" i="1"/>
  <c r="H52" i="1"/>
  <c r="E52" i="1"/>
  <c r="J51" i="1"/>
  <c r="H51" i="1"/>
  <c r="E51" i="1"/>
  <c r="J50" i="1"/>
  <c r="H50" i="1"/>
  <c r="E50" i="1"/>
  <c r="J49" i="1"/>
  <c r="H49" i="1"/>
  <c r="E49" i="1"/>
  <c r="J48" i="1"/>
  <c r="H48" i="1"/>
  <c r="E48" i="1"/>
  <c r="J47" i="1"/>
  <c r="H47" i="1"/>
  <c r="E47" i="1"/>
  <c r="J46" i="1"/>
  <c r="H46" i="1"/>
  <c r="E46" i="1"/>
  <c r="J45" i="1"/>
  <c r="H45" i="1"/>
  <c r="E45" i="1"/>
  <c r="J44" i="1"/>
  <c r="H44" i="1"/>
  <c r="E44" i="1"/>
  <c r="J43" i="1"/>
  <c r="H43" i="1"/>
  <c r="E43" i="1"/>
  <c r="J42" i="1"/>
  <c r="H42" i="1"/>
  <c r="E42" i="1"/>
  <c r="J41" i="1"/>
  <c r="H41" i="1"/>
  <c r="E41" i="1"/>
  <c r="J40" i="1"/>
  <c r="H40" i="1"/>
  <c r="E40" i="1"/>
  <c r="J39" i="1"/>
  <c r="H39" i="1"/>
  <c r="E39" i="1"/>
  <c r="J38" i="1"/>
  <c r="H38" i="1"/>
  <c r="E38" i="1"/>
  <c r="J37" i="1"/>
  <c r="H37" i="1"/>
  <c r="E37" i="1"/>
  <c r="J36" i="1"/>
  <c r="H36" i="1"/>
  <c r="E36" i="1"/>
  <c r="J35" i="1"/>
  <c r="J57" i="1" s="1"/>
  <c r="AG3" i="1" s="1"/>
  <c r="H35" i="1"/>
  <c r="E35" i="1"/>
  <c r="D29" i="1"/>
  <c r="D56" i="1" s="1"/>
  <c r="C57" i="17"/>
  <c r="B57" i="17"/>
  <c r="J56" i="17"/>
  <c r="H56" i="17"/>
  <c r="E56" i="17"/>
  <c r="J55" i="17"/>
  <c r="H55" i="17"/>
  <c r="E55" i="17"/>
  <c r="J54" i="17"/>
  <c r="H54" i="17"/>
  <c r="E54" i="17"/>
  <c r="J53" i="17"/>
  <c r="H53" i="17"/>
  <c r="E53" i="17"/>
  <c r="J52" i="17"/>
  <c r="H52" i="17"/>
  <c r="E52" i="17"/>
  <c r="J51" i="17"/>
  <c r="H51" i="17"/>
  <c r="E51" i="17"/>
  <c r="J50" i="17"/>
  <c r="H50" i="17"/>
  <c r="E50" i="17"/>
  <c r="J49" i="17"/>
  <c r="H49" i="17"/>
  <c r="E49" i="17"/>
  <c r="J48" i="17"/>
  <c r="H48" i="17"/>
  <c r="E48" i="17"/>
  <c r="J47" i="17"/>
  <c r="H47" i="17"/>
  <c r="E47" i="17"/>
  <c r="J46" i="17"/>
  <c r="H46" i="17"/>
  <c r="E46" i="17"/>
  <c r="J45" i="17"/>
  <c r="H45" i="17"/>
  <c r="E45" i="17"/>
  <c r="J44" i="17"/>
  <c r="H44" i="17"/>
  <c r="E44" i="17"/>
  <c r="J43" i="17"/>
  <c r="H43" i="17"/>
  <c r="E43" i="17"/>
  <c r="J42" i="17"/>
  <c r="H42" i="17"/>
  <c r="E42" i="17"/>
  <c r="J41" i="17"/>
  <c r="H41" i="17"/>
  <c r="E41" i="17"/>
  <c r="J40" i="17"/>
  <c r="H40" i="17"/>
  <c r="E40" i="17"/>
  <c r="J39" i="17"/>
  <c r="H39" i="17"/>
  <c r="E39" i="17"/>
  <c r="J38" i="17"/>
  <c r="H38" i="17"/>
  <c r="E38" i="17"/>
  <c r="J37" i="17"/>
  <c r="H37" i="17"/>
  <c r="E37" i="17"/>
  <c r="J36" i="17"/>
  <c r="H36" i="17"/>
  <c r="E36" i="17"/>
  <c r="J35" i="17"/>
  <c r="J57" i="17" s="1"/>
  <c r="AG3" i="17" s="1"/>
  <c r="H35" i="17"/>
  <c r="E35" i="17"/>
  <c r="D29" i="17"/>
  <c r="D56" i="17" s="1"/>
  <c r="C57" i="16"/>
  <c r="B57" i="16"/>
  <c r="J56" i="16"/>
  <c r="H56" i="16"/>
  <c r="E56" i="16"/>
  <c r="J55" i="16"/>
  <c r="H55" i="16"/>
  <c r="E55" i="16"/>
  <c r="J54" i="16"/>
  <c r="H54" i="16"/>
  <c r="E54" i="16"/>
  <c r="J53" i="16"/>
  <c r="H53" i="16"/>
  <c r="E53" i="16"/>
  <c r="J52" i="16"/>
  <c r="H52" i="16"/>
  <c r="E52" i="16"/>
  <c r="J51" i="16"/>
  <c r="H51" i="16"/>
  <c r="E51" i="16"/>
  <c r="J50" i="16"/>
  <c r="H50" i="16"/>
  <c r="E50" i="16"/>
  <c r="J49" i="16"/>
  <c r="H49" i="16"/>
  <c r="E49" i="16"/>
  <c r="J48" i="16"/>
  <c r="H48" i="16"/>
  <c r="E48" i="16"/>
  <c r="J47" i="16"/>
  <c r="H47" i="16"/>
  <c r="E47" i="16"/>
  <c r="J46" i="16"/>
  <c r="H46" i="16"/>
  <c r="E46" i="16"/>
  <c r="J45" i="16"/>
  <c r="H45" i="16"/>
  <c r="E45" i="16"/>
  <c r="J44" i="16"/>
  <c r="H44" i="16"/>
  <c r="E44" i="16"/>
  <c r="J43" i="16"/>
  <c r="H43" i="16"/>
  <c r="E43" i="16"/>
  <c r="J42" i="16"/>
  <c r="H42" i="16"/>
  <c r="E42" i="16"/>
  <c r="J41" i="16"/>
  <c r="H41" i="16"/>
  <c r="E41" i="16"/>
  <c r="J40" i="16"/>
  <c r="H40" i="16"/>
  <c r="E40" i="16"/>
  <c r="J39" i="16"/>
  <c r="H39" i="16"/>
  <c r="E39" i="16"/>
  <c r="J38" i="16"/>
  <c r="H38" i="16"/>
  <c r="E38" i="16"/>
  <c r="J37" i="16"/>
  <c r="H37" i="16"/>
  <c r="E37" i="16"/>
  <c r="J36" i="16"/>
  <c r="H36" i="16"/>
  <c r="E36" i="16"/>
  <c r="J35" i="16"/>
  <c r="J57" i="16" s="1"/>
  <c r="AG3" i="16" s="1"/>
  <c r="H35" i="16"/>
  <c r="E35" i="16"/>
  <c r="D29" i="16"/>
  <c r="D56" i="16" s="1"/>
  <c r="C57" i="15"/>
  <c r="B57" i="15"/>
  <c r="J56" i="15"/>
  <c r="H56" i="15"/>
  <c r="E56" i="15"/>
  <c r="J55" i="15"/>
  <c r="H55" i="15"/>
  <c r="E55" i="15"/>
  <c r="J54" i="15"/>
  <c r="H54" i="15"/>
  <c r="E54" i="15"/>
  <c r="J53" i="15"/>
  <c r="H53" i="15"/>
  <c r="E53" i="15"/>
  <c r="J52" i="15"/>
  <c r="H52" i="15"/>
  <c r="E52" i="15"/>
  <c r="J51" i="15"/>
  <c r="H51" i="15"/>
  <c r="E51" i="15"/>
  <c r="J50" i="15"/>
  <c r="H50" i="15"/>
  <c r="E50" i="15"/>
  <c r="J49" i="15"/>
  <c r="H49" i="15"/>
  <c r="E49" i="15"/>
  <c r="J48" i="15"/>
  <c r="H48" i="15"/>
  <c r="E48" i="15"/>
  <c r="J47" i="15"/>
  <c r="H47" i="15"/>
  <c r="E47" i="15"/>
  <c r="J46" i="15"/>
  <c r="H46" i="15"/>
  <c r="E46" i="15"/>
  <c r="J45" i="15"/>
  <c r="H45" i="15"/>
  <c r="E45" i="15"/>
  <c r="J44" i="15"/>
  <c r="H44" i="15"/>
  <c r="E44" i="15"/>
  <c r="J43" i="15"/>
  <c r="H43" i="15"/>
  <c r="E43" i="15"/>
  <c r="J42" i="15"/>
  <c r="H42" i="15"/>
  <c r="E42" i="15"/>
  <c r="J41" i="15"/>
  <c r="H41" i="15"/>
  <c r="E41" i="15"/>
  <c r="J40" i="15"/>
  <c r="H40" i="15"/>
  <c r="E40" i="15"/>
  <c r="J39" i="15"/>
  <c r="H39" i="15"/>
  <c r="E39" i="15"/>
  <c r="J38" i="15"/>
  <c r="H38" i="15"/>
  <c r="E38" i="15"/>
  <c r="J37" i="15"/>
  <c r="H37" i="15"/>
  <c r="E37" i="15"/>
  <c r="J36" i="15"/>
  <c r="H36" i="15"/>
  <c r="E36" i="15"/>
  <c r="J35" i="15"/>
  <c r="J57" i="15" s="1"/>
  <c r="AG3" i="15" s="1"/>
  <c r="H35" i="15"/>
  <c r="E35" i="15"/>
  <c r="D29" i="15"/>
  <c r="D56" i="15" s="1"/>
  <c r="C57" i="14"/>
  <c r="B57" i="14"/>
  <c r="J56" i="14"/>
  <c r="H56" i="14"/>
  <c r="E56" i="14"/>
  <c r="J55" i="14"/>
  <c r="H55" i="14"/>
  <c r="E55" i="14"/>
  <c r="J54" i="14"/>
  <c r="H54" i="14"/>
  <c r="E54" i="14"/>
  <c r="J53" i="14"/>
  <c r="H53" i="14"/>
  <c r="E53" i="14"/>
  <c r="J52" i="14"/>
  <c r="H52" i="14"/>
  <c r="E52" i="14"/>
  <c r="J51" i="14"/>
  <c r="H51" i="14"/>
  <c r="E51" i="14"/>
  <c r="J50" i="14"/>
  <c r="H50" i="14"/>
  <c r="E50" i="14"/>
  <c r="J49" i="14"/>
  <c r="H49" i="14"/>
  <c r="E49" i="14"/>
  <c r="J48" i="14"/>
  <c r="H48" i="14"/>
  <c r="E48" i="14"/>
  <c r="J47" i="14"/>
  <c r="H47" i="14"/>
  <c r="E47" i="14"/>
  <c r="J46" i="14"/>
  <c r="H46" i="14"/>
  <c r="E46" i="14"/>
  <c r="J45" i="14"/>
  <c r="H45" i="14"/>
  <c r="E45" i="14"/>
  <c r="J44" i="14"/>
  <c r="H44" i="14"/>
  <c r="E44" i="14"/>
  <c r="J43" i="14"/>
  <c r="H43" i="14"/>
  <c r="E43" i="14"/>
  <c r="J42" i="14"/>
  <c r="H42" i="14"/>
  <c r="E42" i="14"/>
  <c r="J41" i="14"/>
  <c r="H41" i="14"/>
  <c r="E41" i="14"/>
  <c r="J40" i="14"/>
  <c r="H40" i="14"/>
  <c r="E40" i="14"/>
  <c r="J39" i="14"/>
  <c r="H39" i="14"/>
  <c r="E39" i="14"/>
  <c r="J38" i="14"/>
  <c r="H38" i="14"/>
  <c r="E38" i="14"/>
  <c r="J37" i="14"/>
  <c r="H37" i="14"/>
  <c r="E37" i="14"/>
  <c r="J36" i="14"/>
  <c r="H36" i="14"/>
  <c r="E36" i="14"/>
  <c r="H35" i="14"/>
  <c r="E35" i="14"/>
  <c r="J35" i="14" s="1"/>
  <c r="D29" i="14"/>
  <c r="D56" i="14" s="1"/>
  <c r="J57" i="13" l="1"/>
  <c r="AG3" i="13" s="1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35" i="15"/>
  <c r="D37" i="15"/>
  <c r="D39" i="15"/>
  <c r="D42" i="15"/>
  <c r="D44" i="15"/>
  <c r="D46" i="15"/>
  <c r="D48" i="15"/>
  <c r="D51" i="15"/>
  <c r="D55" i="15"/>
  <c r="D36" i="15"/>
  <c r="D38" i="15"/>
  <c r="D40" i="15"/>
  <c r="D41" i="15"/>
  <c r="D43" i="15"/>
  <c r="D45" i="15"/>
  <c r="D47" i="15"/>
  <c r="D49" i="15"/>
  <c r="D50" i="15"/>
  <c r="D52" i="15"/>
  <c r="D53" i="15"/>
  <c r="D54" i="15"/>
  <c r="J57" i="14"/>
  <c r="AG3" i="14" s="1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B58" i="13" l="1"/>
  <c r="J58" i="13" s="1"/>
  <c r="B58" i="12"/>
  <c r="J58" i="12" s="1"/>
  <c r="B58" i="11"/>
  <c r="J58" i="11" s="1"/>
  <c r="B58" i="5"/>
  <c r="J58" i="5" s="1"/>
  <c r="B58" i="10"/>
  <c r="J58" i="10" s="1"/>
  <c r="B58" i="4"/>
  <c r="J58" i="4" s="1"/>
  <c r="B58" i="3"/>
  <c r="J58" i="3" s="1"/>
  <c r="B58" i="1"/>
  <c r="J58" i="1" s="1"/>
  <c r="B58" i="17"/>
  <c r="J58" i="17" s="1"/>
  <c r="B58" i="16"/>
  <c r="J58" i="16" s="1"/>
  <c r="B58" i="15"/>
  <c r="J58" i="15" s="1"/>
  <c r="B58" i="14"/>
  <c r="J58" i="14" s="1"/>
  <c r="D4" i="18" l="1"/>
  <c r="D16" i="18" l="1"/>
  <c r="E16" i="18" s="1"/>
  <c r="B16" i="18"/>
  <c r="C16" i="18" s="1"/>
  <c r="D15" i="18"/>
  <c r="E15" i="18" s="1"/>
  <c r="B15" i="18"/>
  <c r="C15" i="18" s="1"/>
  <c r="D14" i="18"/>
  <c r="E14" i="18" s="1"/>
  <c r="B14" i="18"/>
  <c r="C14" i="18" s="1"/>
  <c r="D13" i="18"/>
  <c r="E13" i="18" s="1"/>
  <c r="B13" i="18"/>
  <c r="C13" i="18" s="1"/>
  <c r="B11" i="18"/>
  <c r="C11" i="18" s="1"/>
  <c r="D11" i="18"/>
  <c r="E11" i="18" s="1"/>
  <c r="D12" i="18"/>
  <c r="E12" i="18" s="1"/>
  <c r="B12" i="18"/>
  <c r="C12" i="18" s="1"/>
  <c r="D10" i="18"/>
  <c r="E10" i="18" s="1"/>
  <c r="B10" i="18"/>
  <c r="C10" i="18" s="1"/>
  <c r="D9" i="18"/>
  <c r="E9" i="18" s="1"/>
  <c r="B9" i="18"/>
  <c r="C9" i="18" s="1"/>
  <c r="D8" i="18"/>
  <c r="E8" i="18" s="1"/>
  <c r="B8" i="18"/>
  <c r="C8" i="18" s="1"/>
  <c r="D7" i="18"/>
  <c r="E7" i="18" s="1"/>
  <c r="D6" i="18"/>
  <c r="E6" i="18" s="1"/>
  <c r="E5" i="18" l="1"/>
  <c r="E18" i="18" s="1"/>
  <c r="B7" i="18"/>
  <c r="C7" i="18" s="1"/>
  <c r="B6" i="18"/>
  <c r="C6" i="18" s="1"/>
  <c r="C5" i="18"/>
  <c r="D18" i="18"/>
  <c r="C18" i="18" l="1"/>
  <c r="B18" i="18"/>
  <c r="B4" i="2" l="1"/>
  <c r="B3" i="2"/>
  <c r="B15" i="2"/>
  <c r="B16" i="2"/>
  <c r="B13" i="2"/>
  <c r="B14" i="2"/>
  <c r="B12" i="2"/>
  <c r="B7" i="2"/>
  <c r="B8" i="2"/>
  <c r="B6" i="2"/>
  <c r="B5" i="2"/>
  <c r="D4" i="2"/>
  <c r="D5" i="2"/>
  <c r="D3" i="2"/>
  <c r="B17" i="2" l="1"/>
  <c r="B18" i="2"/>
  <c r="C20" i="18" l="1"/>
  <c r="E22" i="18" l="1"/>
  <c r="D20" i="18"/>
</calcChain>
</file>

<file path=xl/sharedStrings.xml><?xml version="1.0" encoding="utf-8"?>
<sst xmlns="http://schemas.openxmlformats.org/spreadsheetml/2006/main" count="740" uniqueCount="110">
  <si>
    <t>Datum</t>
  </si>
  <si>
    <t>km-Erstattung</t>
  </si>
  <si>
    <t>Mitnahmeentschädigung</t>
  </si>
  <si>
    <t>bei Erstattung je km</t>
  </si>
  <si>
    <t>Zwischen- summe</t>
  </si>
  <si>
    <t>Fahrrad</t>
  </si>
  <si>
    <t>PKW</t>
  </si>
  <si>
    <t>Anzahl</t>
  </si>
  <si>
    <t xml:space="preserve"> (u.a. Park-, Fährgebühren)      </t>
  </si>
  <si>
    <t xml:space="preserve">  Bitte Belege beifügen</t>
  </si>
  <si>
    <t xml:space="preserve">      Abrechnung der Wegstreckenentschädigung </t>
  </si>
  <si>
    <t>Anschrift</t>
  </si>
  <si>
    <t>Name</t>
  </si>
  <si>
    <t>Konto</t>
  </si>
  <si>
    <t>Gesamtsumme</t>
  </si>
  <si>
    <t xml:space="preserve">Gesamt </t>
  </si>
  <si>
    <t>gefahrene km</t>
  </si>
  <si>
    <t>GKZ</t>
  </si>
  <si>
    <t>Ko.Tr.</t>
  </si>
  <si>
    <t>HHJahr</t>
  </si>
  <si>
    <t>Betrag</t>
  </si>
  <si>
    <t>BA</t>
  </si>
  <si>
    <t>Sachkonto - Nummer</t>
  </si>
  <si>
    <t>Art</t>
  </si>
  <si>
    <t>Debitor / Kreditor / Bank</t>
  </si>
  <si>
    <t>AA</t>
  </si>
  <si>
    <t>Buch.-    text</t>
  </si>
  <si>
    <t>Belegnummer</t>
  </si>
  <si>
    <t>Buchungsdatum</t>
  </si>
  <si>
    <t>Festgestellt</t>
  </si>
  <si>
    <t>(Name, Datum)</t>
  </si>
  <si>
    <t>Investitionsnummer</t>
  </si>
  <si>
    <t>Unterschrift Anordnungsberechtigte/r</t>
  </si>
  <si>
    <t xml:space="preserve">Mitfahrer </t>
  </si>
  <si>
    <t>km</t>
  </si>
  <si>
    <t xml:space="preserve">Nebenkosten        </t>
  </si>
  <si>
    <t>Unterschrift:</t>
  </si>
  <si>
    <t>(Die Richtigkeit der Angaben wird bestätigt)</t>
  </si>
  <si>
    <t>Erstellt am:</t>
  </si>
  <si>
    <t>--nicht bekannt--</t>
  </si>
  <si>
    <t>Kraftstoff auswählen</t>
  </si>
  <si>
    <t xml:space="preserve">Quelle: </t>
  </si>
  <si>
    <t>Forschungsstätte der Evangelischen Studiengemeinschaft; Die Emissionswerte und Umrechnungs-Faktoren sind entnommen aus:
Katherina Schächtele, Hans Härtle, „Die CO2-Bilanz des Bürgers“, UBA, 2007, S. 112, (www.umweltbundesamt.de/uba-info-medien/dateien/3327.html)
Mit der Verwendung von Kennwerten und Faktoren des Umweltbundesamtes, wie sie auch zahlreichen CO2-Rechnern im Internet zugrunde liegen, soll auf Empfehlung der EKD ein einheitlicher Standard gewährleistet werden.</t>
  </si>
  <si>
    <t>Pkw (Benzin, klein)</t>
  </si>
  <si>
    <t>Pkw (Benzin, mittel)</t>
  </si>
  <si>
    <t>Pkw (Diesel, groß)</t>
  </si>
  <si>
    <t>Pkw (Diesel, klein)</t>
  </si>
  <si>
    <t>Pkw (Diesel, mittel)</t>
  </si>
  <si>
    <t>Pkw (Erdgas, allgemein)</t>
  </si>
  <si>
    <t>Pkw (Benzin, groß)</t>
  </si>
  <si>
    <t xml:space="preserve">Einheit </t>
  </si>
  <si>
    <t>Pkw (Flussiggas, allgemein)</t>
  </si>
  <si>
    <t xml:space="preserve">kg/P*km </t>
  </si>
  <si>
    <t>Fahrkostenerstattung</t>
  </si>
  <si>
    <t>Klima-Kompensation</t>
  </si>
  <si>
    <t xml:space="preserve">CO2 Äquivalent-Faktor** </t>
  </si>
  <si>
    <t xml:space="preserve">** </t>
  </si>
  <si>
    <t>*</t>
  </si>
  <si>
    <t>Klima-Kollekete (Stand: 23.01.2017)</t>
  </si>
  <si>
    <t>kg/100km</t>
  </si>
  <si>
    <t>l/100km</t>
  </si>
  <si>
    <t>Pkw (Erdgas, klein)</t>
  </si>
  <si>
    <t>Pkw (Erdgas, mittel)</t>
  </si>
  <si>
    <t>Pkw (Erdgas, groß)</t>
  </si>
  <si>
    <t>Brennwert [kWh/l]</t>
  </si>
  <si>
    <t>Heizwert [kWh/kg]</t>
  </si>
  <si>
    <t>Pkw (Autogas LPG, klein)</t>
  </si>
  <si>
    <t>Pkw (Autogas LPG, mittel)</t>
  </si>
  <si>
    <t>Pkw (Autogas LPG, groß)</t>
  </si>
  <si>
    <t>Kohlendioxidemissionen bei Verbrennung</t>
  </si>
  <si>
    <t>Leichtbau-Elektro-PKW (konv. Strom)</t>
  </si>
  <si>
    <t>Leichtbau-Elektro-PKW (Ökostrom)</t>
  </si>
  <si>
    <t>Elektro-PKW (Ökostrom)</t>
  </si>
  <si>
    <t>Elektro-PKW (konv. Strom)</t>
  </si>
  <si>
    <t>kwh/100km</t>
  </si>
  <si>
    <t xml:space="preserve">Vergleichswerte </t>
  </si>
  <si>
    <t xml:space="preserve">Aktualisierungen und fachliche Informationen bei den Klimaschutzmanangern der Ev.-luth. Landeskirche Hannovers unter: </t>
  </si>
  <si>
    <t>Email</t>
  </si>
  <si>
    <t xml:space="preserve">klimaschutz@kirchliche-dienste.de </t>
  </si>
  <si>
    <t>Telefon:</t>
  </si>
  <si>
    <t>Web</t>
  </si>
  <si>
    <t xml:space="preserve">www.kirche-umwelt.de </t>
  </si>
  <si>
    <t>0511-1241490</t>
  </si>
  <si>
    <r>
      <t>g</t>
    </r>
    <r>
      <rPr>
        <sz val="5"/>
        <color rgb="FF000000"/>
        <rFont val="Arial"/>
        <family val="2"/>
      </rPr>
      <t>(CO2)</t>
    </r>
    <r>
      <rPr>
        <sz val="11"/>
        <color rgb="FF000000"/>
        <rFont val="Arial"/>
        <family val="2"/>
      </rPr>
      <t>/km</t>
    </r>
    <r>
      <rPr>
        <sz val="10"/>
        <rFont val="Arial"/>
        <family val="2"/>
      </rPr>
      <t xml:space="preserve"> </t>
    </r>
  </si>
  <si>
    <t xml:space="preserve">CO2 Äquivalent-Faktor </t>
  </si>
  <si>
    <t>Sachlich richtig und zur Auszahlung angeordnet</t>
  </si>
  <si>
    <t xml:space="preserve">Durchschnitts-verbrauch </t>
  </si>
  <si>
    <t>Summe der dienstlich gefahrenen Kilometer</t>
  </si>
  <si>
    <t>Summe</t>
  </si>
  <si>
    <t>Summe CO²-Ausstoß</t>
  </si>
  <si>
    <t>Fahrtkosten-entschädigung</t>
  </si>
  <si>
    <t>Leer, am</t>
  </si>
  <si>
    <t>Kostenstelle</t>
  </si>
  <si>
    <r>
      <rPr>
        <sz val="11"/>
        <rFont val="Calibri"/>
        <family val="2"/>
        <scheme val="minor"/>
      </rPr>
      <t xml:space="preserve">Ziel und Zweck der Reise </t>
    </r>
    <r>
      <rPr>
        <b/>
        <sz val="11"/>
        <rFont val="Calibri"/>
        <family val="2"/>
        <scheme val="minor"/>
      </rPr>
      <t xml:space="preserve">      /</t>
    </r>
    <r>
      <rPr>
        <sz val="11"/>
        <rFont val="Calibri"/>
        <family val="2"/>
        <scheme val="minor"/>
      </rPr>
      <t xml:space="preserve"> (für: KG , KK , Einr.)  </t>
    </r>
  </si>
  <si>
    <t>Jahr</t>
  </si>
  <si>
    <t>GKZ 1</t>
  </si>
  <si>
    <t>GKZ 2</t>
  </si>
  <si>
    <t>GKZ 3</t>
  </si>
  <si>
    <t>GKZ 4</t>
  </si>
  <si>
    <t>GKZ 5</t>
  </si>
  <si>
    <t>GKZ 6</t>
  </si>
  <si>
    <t>GKZ 7</t>
  </si>
  <si>
    <t>GKZ 8</t>
  </si>
  <si>
    <t>GKZ 9</t>
  </si>
  <si>
    <t>GKZ 10</t>
  </si>
  <si>
    <t>GKZ 11</t>
  </si>
  <si>
    <t>GKZ 12</t>
  </si>
  <si>
    <t>Wichtig - pro Kirchengemeinde ein Formular verwenden. Vor Einreichung im Kirchenamt sachliche Richtigkeit und Auszahlung anordnen lassen.</t>
  </si>
  <si>
    <r>
      <t xml:space="preserve">Der Anspruch auf Reisekostenvergütung erlischt, wenn sie nicht innerhalb der Auschlussfrist von </t>
    </r>
    <r>
      <rPr>
        <b/>
        <u/>
        <sz val="10"/>
        <rFont val="Calibri"/>
        <family val="2"/>
        <scheme val="minor"/>
      </rPr>
      <t>sechs Monaten</t>
    </r>
    <r>
      <rPr>
        <b/>
        <sz val="10"/>
        <rFont val="Calibri"/>
        <family val="2"/>
        <scheme val="minor"/>
      </rPr>
      <t xml:space="preserve"> schriftlich oder elektronisch eingereicht werden gemäß § 3 Abs. 2 S. 1 BRKG.</t>
    </r>
  </si>
  <si>
    <t>Fahrtkosten Monat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</si>
</sst>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_ \€_-;\-* #,##0.00_ \€_-;_-* &quot;-&quot;??_ \€_-;_-@_-"/>
    <numFmt numFmtId="166" formatCode="_-* #,##0.00_ \€\ \ _-;\-* #,##0.00_ \€\ \ _-;_-* &quot;-&quot;??_ \€_-;_-@_-"/>
    <numFmt numFmtId="167" formatCode="dd/mm/yy"/>
    <numFmt numFmtId="168" formatCode="General\ &quot;kgCO2/P*km&quot;"/>
    <numFmt numFmtId="169" formatCode="0\ &quot;km&quot;"/>
    <numFmt numFmtId="170" formatCode="0.00000\ &quot;Tonnen CO2&quot;"/>
    <numFmt numFmtId="171" formatCode="General\ &quot;kg(CO2)/kWh&quot;"/>
    <numFmt numFmtId="172" formatCode="_-* #,##0.0000\ _€_-;\-* #,##0.0000\ _€_-;_-* &quot;-&quot;??\ _€_-;_-@_-"/>
    <numFmt numFmtId="173" formatCode="d/m/yy;@"/>
    <numFmt numFmtId="174" formatCode="0.0"/>
    <numFmt numFmtId="175" formatCode="General\ &quot;kg(CO2)/km&quot;"/>
    <numFmt numFmtId="176" formatCode="mmmm\ yyyy"/>
    <numFmt numFmtId="177" formatCode="#,##0_ ;[Red]\-#,##0\ "/>
    <numFmt numFmtId="178" formatCode="yyyy"/>
  </numFmts>
  <fonts count="3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b/>
      <sz val="10"/>
      <name val="Arial"/>
      <family val="2"/>
    </font>
    <font>
      <b/>
      <sz val="8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Arial"/>
      <family val="2"/>
    </font>
    <font>
      <sz val="5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sz val="8"/>
      <name val="Arial"/>
      <family val="2"/>
    </font>
    <font>
      <b/>
      <u/>
      <sz val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 style="thin">
        <color rgb="FF7F7F7F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3" fillId="2" borderId="51" applyNumberFormat="0" applyAlignment="0" applyProtection="0"/>
    <xf numFmtId="0" fontId="6" fillId="0" borderId="0" applyNumberFormat="0" applyFill="0" applyBorder="0" applyAlignment="0" applyProtection="0"/>
    <xf numFmtId="44" fontId="31" fillId="0" borderId="0" applyFont="0" applyFill="0" applyBorder="0" applyAlignment="0" applyProtection="0"/>
  </cellStyleXfs>
  <cellXfs count="318">
    <xf numFmtId="0" fontId="0" fillId="0" borderId="0" xfId="0"/>
    <xf numFmtId="0" fontId="5" fillId="2" borderId="51" xfId="2" applyFont="1" applyAlignment="1" applyProtection="1">
      <alignment horizontal="center" vertical="center" wrapText="1"/>
    </xf>
    <xf numFmtId="0" fontId="4" fillId="0" borderId="20" xfId="0" applyFont="1" applyBorder="1"/>
    <xf numFmtId="0" fontId="1" fillId="0" borderId="20" xfId="0" applyFont="1" applyBorder="1" applyAlignment="1">
      <alignment wrapText="1"/>
    </xf>
    <xf numFmtId="0" fontId="1" fillId="0" borderId="20" xfId="0" applyFont="1" applyBorder="1"/>
    <xf numFmtId="0" fontId="0" fillId="0" borderId="20" xfId="0" applyBorder="1"/>
    <xf numFmtId="0" fontId="1" fillId="0" borderId="18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49" fontId="1" fillId="0" borderId="20" xfId="0" applyNumberFormat="1" applyFont="1" applyBorder="1"/>
    <xf numFmtId="0" fontId="1" fillId="0" borderId="55" xfId="0" applyFont="1" applyBorder="1" applyAlignment="1">
      <alignment wrapText="1"/>
    </xf>
    <xf numFmtId="0" fontId="1" fillId="0" borderId="55" xfId="0" applyFont="1" applyBorder="1"/>
    <xf numFmtId="0" fontId="0" fillId="0" borderId="55" xfId="0" applyBorder="1"/>
    <xf numFmtId="49" fontId="1" fillId="6" borderId="20" xfId="0" applyNumberFormat="1" applyFont="1" applyFill="1" applyBorder="1" applyAlignment="1">
      <alignment vertical="center" wrapText="1"/>
    </xf>
    <xf numFmtId="172" fontId="1" fillId="6" borderId="20" xfId="1" applyNumberFormat="1" applyFont="1" applyFill="1" applyBorder="1" applyAlignment="1" applyProtection="1">
      <alignment vertical="center" wrapText="1"/>
    </xf>
    <xf numFmtId="0" fontId="7" fillId="6" borderId="20" xfId="0" applyFont="1" applyFill="1" applyBorder="1"/>
    <xf numFmtId="0" fontId="1" fillId="6" borderId="20" xfId="0" applyFont="1" applyFill="1" applyBorder="1"/>
    <xf numFmtId="174" fontId="0" fillId="6" borderId="20" xfId="0" applyNumberFormat="1" applyFill="1" applyBorder="1"/>
    <xf numFmtId="175" fontId="1" fillId="6" borderId="20" xfId="0" applyNumberFormat="1" applyFont="1" applyFill="1" applyBorder="1"/>
    <xf numFmtId="0" fontId="0" fillId="6" borderId="20" xfId="0" applyFill="1" applyBorder="1"/>
    <xf numFmtId="49" fontId="1" fillId="4" borderId="20" xfId="0" applyNumberFormat="1" applyFont="1" applyFill="1" applyBorder="1" applyAlignment="1">
      <alignment vertical="center" wrapText="1"/>
    </xf>
    <xf numFmtId="172" fontId="1" fillId="4" borderId="20" xfId="1" applyNumberFormat="1" applyFont="1" applyFill="1" applyBorder="1" applyProtection="1"/>
    <xf numFmtId="0" fontId="7" fillId="4" borderId="20" xfId="0" applyFont="1" applyFill="1" applyBorder="1"/>
    <xf numFmtId="0" fontId="1" fillId="4" borderId="20" xfId="0" applyFont="1" applyFill="1" applyBorder="1"/>
    <xf numFmtId="0" fontId="0" fillId="4" borderId="20" xfId="0" applyFill="1" applyBorder="1"/>
    <xf numFmtId="175" fontId="1" fillId="4" borderId="20" xfId="0" applyNumberFormat="1" applyFont="1" applyFill="1" applyBorder="1"/>
    <xf numFmtId="49" fontId="1" fillId="3" borderId="20" xfId="0" applyNumberFormat="1" applyFont="1" applyFill="1" applyBorder="1" applyAlignment="1">
      <alignment vertical="center" wrapText="1"/>
    </xf>
    <xf numFmtId="172" fontId="1" fillId="3" borderId="20" xfId="1" applyNumberFormat="1" applyFont="1" applyFill="1" applyBorder="1" applyAlignment="1" applyProtection="1">
      <alignment vertical="center" wrapText="1"/>
    </xf>
    <xf numFmtId="0" fontId="7" fillId="3" borderId="20" xfId="0" applyFont="1" applyFill="1" applyBorder="1"/>
    <xf numFmtId="0" fontId="1" fillId="3" borderId="20" xfId="0" applyFont="1" applyFill="1" applyBorder="1"/>
    <xf numFmtId="174" fontId="0" fillId="3" borderId="20" xfId="0" applyNumberFormat="1" applyFill="1" applyBorder="1"/>
    <xf numFmtId="175" fontId="1" fillId="3" borderId="20" xfId="0" applyNumberFormat="1" applyFont="1" applyFill="1" applyBorder="1"/>
    <xf numFmtId="49" fontId="1" fillId="7" borderId="20" xfId="0" applyNumberFormat="1" applyFont="1" applyFill="1" applyBorder="1" applyAlignment="1">
      <alignment vertical="center" wrapText="1"/>
    </xf>
    <xf numFmtId="172" fontId="1" fillId="7" borderId="20" xfId="1" applyNumberFormat="1" applyFont="1" applyFill="1" applyBorder="1" applyAlignment="1" applyProtection="1">
      <alignment vertical="center" wrapText="1"/>
    </xf>
    <xf numFmtId="0" fontId="7" fillId="7" borderId="20" xfId="0" applyFont="1" applyFill="1" applyBorder="1"/>
    <xf numFmtId="0" fontId="1" fillId="7" borderId="20" xfId="0" applyFont="1" applyFill="1" applyBorder="1"/>
    <xf numFmtId="0" fontId="0" fillId="7" borderId="20" xfId="0" applyFill="1" applyBorder="1"/>
    <xf numFmtId="174" fontId="0" fillId="7" borderId="20" xfId="0" applyNumberFormat="1" applyFill="1" applyBorder="1"/>
    <xf numFmtId="175" fontId="0" fillId="7" borderId="20" xfId="0" applyNumberFormat="1" applyFill="1" applyBorder="1"/>
    <xf numFmtId="1" fontId="0" fillId="7" borderId="20" xfId="0" applyNumberFormat="1" applyFill="1" applyBorder="1"/>
    <xf numFmtId="49" fontId="1" fillId="5" borderId="20" xfId="0" applyNumberFormat="1" applyFont="1" applyFill="1" applyBorder="1" applyAlignment="1">
      <alignment vertical="center" wrapText="1"/>
    </xf>
    <xf numFmtId="172" fontId="0" fillId="5" borderId="20" xfId="1" applyNumberFormat="1" applyFont="1" applyFill="1" applyBorder="1" applyProtection="1"/>
    <xf numFmtId="0" fontId="7" fillId="5" borderId="20" xfId="0" applyFont="1" applyFill="1" applyBorder="1"/>
    <xf numFmtId="0" fontId="0" fillId="5" borderId="55" xfId="0" applyFill="1" applyBorder="1"/>
    <xf numFmtId="0" fontId="0" fillId="5" borderId="20" xfId="0" applyFill="1" applyBorder="1"/>
    <xf numFmtId="0" fontId="1" fillId="5" borderId="20" xfId="0" applyFont="1" applyFill="1" applyBorder="1"/>
    <xf numFmtId="171" fontId="1" fillId="5" borderId="20" xfId="0" applyNumberFormat="1" applyFont="1" applyFill="1" applyBorder="1"/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6" fillId="0" borderId="0" xfId="3" applyProtection="1"/>
    <xf numFmtId="0" fontId="10" fillId="0" borderId="0" xfId="0" applyFont="1" applyAlignment="1">
      <alignment vertical="center"/>
    </xf>
    <xf numFmtId="165" fontId="1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168" fontId="10" fillId="0" borderId="13" xfId="1" applyNumberFormat="1" applyFont="1" applyBorder="1" applyAlignment="1" applyProtection="1">
      <alignment vertical="center"/>
    </xf>
    <xf numFmtId="0" fontId="1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173" fontId="10" fillId="0" borderId="45" xfId="0" applyNumberFormat="1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168" fontId="10" fillId="0" borderId="53" xfId="0" applyNumberFormat="1" applyFont="1" applyBorder="1" applyAlignment="1" applyProtection="1">
      <alignment horizontal="center" vertical="center"/>
      <protection locked="0"/>
    </xf>
    <xf numFmtId="165" fontId="10" fillId="0" borderId="1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 applyProtection="1">
      <alignment horizontal="center" vertical="center"/>
      <protection locked="0"/>
    </xf>
    <xf numFmtId="165" fontId="10" fillId="0" borderId="17" xfId="0" applyNumberFormat="1" applyFont="1" applyBorder="1" applyAlignment="1" applyProtection="1">
      <alignment horizontal="center" vertical="center"/>
      <protection locked="0"/>
    </xf>
    <xf numFmtId="173" fontId="10" fillId="0" borderId="8" xfId="0" applyNumberFormat="1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165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165" fontId="10" fillId="0" borderId="5" xfId="0" applyNumberFormat="1" applyFont="1" applyBorder="1" applyAlignment="1">
      <alignment horizontal="center" vertical="center"/>
    </xf>
    <xf numFmtId="165" fontId="10" fillId="0" borderId="28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/>
    </xf>
    <xf numFmtId="169" fontId="26" fillId="0" borderId="11" xfId="0" applyNumberFormat="1" applyFont="1" applyBorder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5" fontId="10" fillId="0" borderId="0" xfId="0" applyNumberFormat="1" applyFont="1" applyAlignment="1">
      <alignment horizontal="right" vertical="center"/>
    </xf>
    <xf numFmtId="0" fontId="18" fillId="0" borderId="0" xfId="0" applyFont="1"/>
    <xf numFmtId="0" fontId="10" fillId="0" borderId="0" xfId="0" applyFont="1" applyAlignment="1" applyProtection="1">
      <alignment horizontal="center" vertical="center"/>
      <protection locked="0"/>
    </xf>
    <xf numFmtId="1" fontId="25" fillId="0" borderId="0" xfId="0" applyNumberFormat="1" applyFont="1" applyAlignment="1">
      <alignment horizontal="center" vertical="center"/>
    </xf>
    <xf numFmtId="165" fontId="27" fillId="0" borderId="0" xfId="3" applyNumberFormat="1" applyFont="1" applyBorder="1" applyAlignment="1">
      <alignment horizontal="right" vertical="center"/>
    </xf>
    <xf numFmtId="0" fontId="10" fillId="0" borderId="0" xfId="0" applyFont="1"/>
    <xf numFmtId="165" fontId="10" fillId="0" borderId="0" xfId="0" applyNumberFormat="1" applyFont="1" applyAlignment="1">
      <alignment horizontal="right"/>
    </xf>
    <xf numFmtId="0" fontId="10" fillId="0" borderId="56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1" fontId="24" fillId="0" borderId="0" xfId="0" applyNumberFormat="1" applyFont="1" applyAlignment="1">
      <alignment horizontal="center" vertical="center"/>
    </xf>
    <xf numFmtId="0" fontId="24" fillId="8" borderId="0" xfId="0" applyFont="1" applyFill="1" applyAlignment="1">
      <alignment horizontal="left" vertical="center"/>
    </xf>
    <xf numFmtId="1" fontId="24" fillId="8" borderId="0" xfId="0" applyNumberFormat="1" applyFont="1" applyFill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0" fontId="20" fillId="8" borderId="0" xfId="0" applyFont="1" applyFill="1" applyAlignment="1">
      <alignment horizontal="left" vertical="center"/>
    </xf>
    <xf numFmtId="0" fontId="20" fillId="8" borderId="0" xfId="0" applyFont="1" applyFill="1" applyAlignment="1">
      <alignment horizontal="center" vertical="center"/>
    </xf>
    <xf numFmtId="168" fontId="20" fillId="8" borderId="0" xfId="0" applyNumberFormat="1" applyFont="1" applyFill="1" applyAlignment="1">
      <alignment horizontal="center" vertical="center"/>
    </xf>
    <xf numFmtId="8" fontId="20" fillId="8" borderId="0" xfId="0" applyNumberFormat="1" applyFont="1" applyFill="1" applyAlignment="1">
      <alignment horizontal="center" vertical="center"/>
    </xf>
    <xf numFmtId="177" fontId="24" fillId="0" borderId="0" xfId="0" applyNumberFormat="1" applyFont="1" applyAlignment="1">
      <alignment horizontal="center" vertical="center"/>
    </xf>
    <xf numFmtId="177" fontId="24" fillId="8" borderId="0" xfId="0" applyNumberFormat="1" applyFont="1" applyFill="1" applyAlignment="1">
      <alignment horizontal="center" vertical="center"/>
    </xf>
    <xf numFmtId="178" fontId="17" fillId="8" borderId="20" xfId="0" applyNumberFormat="1" applyFont="1" applyFill="1" applyBorder="1" applyAlignment="1">
      <alignment horizontal="left" vertical="center"/>
    </xf>
    <xf numFmtId="168" fontId="20" fillId="0" borderId="0" xfId="0" applyNumberFormat="1" applyFont="1" applyAlignment="1">
      <alignment horizontal="center" vertical="center"/>
    </xf>
    <xf numFmtId="0" fontId="29" fillId="8" borderId="20" xfId="0" applyFont="1" applyFill="1" applyBorder="1" applyAlignment="1">
      <alignment horizontal="left" vertical="center"/>
    </xf>
    <xf numFmtId="44" fontId="17" fillId="9" borderId="0" xfId="4" applyFont="1" applyFill="1" applyBorder="1" applyAlignment="1">
      <alignment horizontal="center" vertical="center"/>
    </xf>
    <xf numFmtId="8" fontId="17" fillId="9" borderId="0" xfId="0" applyNumberFormat="1" applyFont="1" applyFill="1" applyAlignment="1">
      <alignment horizontal="right" vertical="center"/>
    </xf>
    <xf numFmtId="0" fontId="24" fillId="5" borderId="20" xfId="0" applyFont="1" applyFill="1" applyBorder="1" applyAlignment="1">
      <alignment horizontal="right" vertical="center" wrapText="1"/>
    </xf>
    <xf numFmtId="44" fontId="24" fillId="5" borderId="20" xfId="4" applyFont="1" applyFill="1" applyBorder="1" applyAlignment="1">
      <alignment horizontal="center" vertical="center"/>
    </xf>
    <xf numFmtId="1" fontId="24" fillId="5" borderId="20" xfId="0" applyNumberFormat="1" applyFont="1" applyFill="1" applyBorder="1" applyAlignment="1">
      <alignment horizontal="center" vertical="center"/>
    </xf>
    <xf numFmtId="0" fontId="24" fillId="10" borderId="20" xfId="0" applyFont="1" applyFill="1" applyBorder="1" applyAlignment="1">
      <alignment horizontal="center" vertical="center"/>
    </xf>
    <xf numFmtId="0" fontId="24" fillId="10" borderId="20" xfId="0" applyFont="1" applyFill="1" applyBorder="1" applyAlignment="1">
      <alignment horizontal="right" vertical="center" wrapText="1"/>
    </xf>
    <xf numFmtId="44" fontId="24" fillId="10" borderId="20" xfId="4" applyFont="1" applyFill="1" applyBorder="1" applyAlignment="1">
      <alignment horizontal="center" vertical="center"/>
    </xf>
    <xf numFmtId="177" fontId="24" fillId="10" borderId="20" xfId="0" applyNumberFormat="1" applyFont="1" applyFill="1" applyBorder="1" applyAlignment="1">
      <alignment horizontal="center" vertical="center"/>
    </xf>
    <xf numFmtId="44" fontId="24" fillId="7" borderId="20" xfId="4" applyFont="1" applyFill="1" applyBorder="1" applyAlignment="1">
      <alignment horizontal="center" vertical="center"/>
    </xf>
    <xf numFmtId="0" fontId="30" fillId="7" borderId="20" xfId="2" applyFont="1" applyFill="1" applyBorder="1" applyAlignment="1" applyProtection="1">
      <alignment horizontal="center" vertical="center" wrapText="1"/>
    </xf>
    <xf numFmtId="166" fontId="10" fillId="0" borderId="13" xfId="0" applyNumberFormat="1" applyFont="1" applyBorder="1" applyAlignment="1">
      <alignment vertical="center"/>
    </xf>
    <xf numFmtId="166" fontId="10" fillId="0" borderId="26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top"/>
    </xf>
    <xf numFmtId="165" fontId="10" fillId="0" borderId="4" xfId="0" applyNumberFormat="1" applyFont="1" applyBorder="1" applyAlignment="1">
      <alignment horizontal="center" vertical="center"/>
    </xf>
    <xf numFmtId="0" fontId="28" fillId="0" borderId="0" xfId="0" applyFont="1" applyAlignment="1" applyProtection="1">
      <alignment vertical="center"/>
      <protection locked="0"/>
    </xf>
    <xf numFmtId="0" fontId="28" fillId="0" borderId="22" xfId="0" applyFont="1" applyBorder="1" applyAlignment="1" applyProtection="1">
      <alignment vertical="center"/>
      <protection locked="0"/>
    </xf>
    <xf numFmtId="0" fontId="12" fillId="12" borderId="29" xfId="0" applyFont="1" applyFill="1" applyBorder="1" applyAlignment="1">
      <alignment vertical="center"/>
    </xf>
    <xf numFmtId="0" fontId="12" fillId="12" borderId="30" xfId="0" applyFont="1" applyFill="1" applyBorder="1" applyAlignment="1">
      <alignment vertical="center"/>
    </xf>
    <xf numFmtId="0" fontId="12" fillId="12" borderId="31" xfId="0" applyFont="1" applyFill="1" applyBorder="1" applyAlignment="1">
      <alignment vertical="center"/>
    </xf>
    <xf numFmtId="0" fontId="14" fillId="12" borderId="32" xfId="0" applyFont="1" applyFill="1" applyBorder="1" applyAlignment="1">
      <alignment vertical="center"/>
    </xf>
    <xf numFmtId="0" fontId="14" fillId="12" borderId="0" xfId="0" applyFont="1" applyFill="1" applyAlignment="1">
      <alignment vertical="center"/>
    </xf>
    <xf numFmtId="0" fontId="14" fillId="12" borderId="21" xfId="0" applyFont="1" applyFill="1" applyBorder="1" applyAlignment="1">
      <alignment vertical="center"/>
    </xf>
    <xf numFmtId="0" fontId="12" fillId="12" borderId="0" xfId="0" applyFont="1" applyFill="1" applyAlignment="1">
      <alignment vertical="center"/>
    </xf>
    <xf numFmtId="0" fontId="12" fillId="12" borderId="23" xfId="0" applyFont="1" applyFill="1" applyBorder="1" applyAlignment="1">
      <alignment vertical="center"/>
    </xf>
    <xf numFmtId="0" fontId="12" fillId="12" borderId="21" xfId="0" applyFont="1" applyFill="1" applyBorder="1" applyAlignment="1">
      <alignment vertical="center"/>
    </xf>
    <xf numFmtId="0" fontId="12" fillId="12" borderId="34" xfId="0" applyFont="1" applyFill="1" applyBorder="1" applyAlignment="1">
      <alignment vertical="center"/>
    </xf>
    <xf numFmtId="0" fontId="12" fillId="12" borderId="22" xfId="0" applyFont="1" applyFill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173" fontId="10" fillId="0" borderId="59" xfId="0" applyNumberFormat="1" applyFont="1" applyBorder="1" applyAlignment="1" applyProtection="1">
      <alignment horizontal="center" vertical="center"/>
      <protection locked="0"/>
    </xf>
    <xf numFmtId="0" fontId="24" fillId="5" borderId="20" xfId="0" applyFont="1" applyFill="1" applyBorder="1" applyAlignment="1">
      <alignment horizontal="center" vertical="center"/>
    </xf>
    <xf numFmtId="0" fontId="19" fillId="12" borderId="32" xfId="0" applyFont="1" applyFill="1" applyBorder="1" applyAlignment="1">
      <alignment horizontal="center" vertical="center"/>
    </xf>
    <xf numFmtId="0" fontId="19" fillId="12" borderId="0" xfId="0" applyFont="1" applyFill="1" applyAlignment="1">
      <alignment horizontal="center" vertical="center"/>
    </xf>
    <xf numFmtId="0" fontId="19" fillId="12" borderId="57" xfId="0" applyFont="1" applyFill="1" applyBorder="1" applyAlignment="1">
      <alignment horizontal="center" vertical="center"/>
    </xf>
    <xf numFmtId="0" fontId="19" fillId="12" borderId="23" xfId="0" applyFont="1" applyFill="1" applyBorder="1" applyAlignment="1">
      <alignment horizontal="center" vertical="center"/>
    </xf>
    <xf numFmtId="14" fontId="19" fillId="12" borderId="0" xfId="0" applyNumberFormat="1" applyFont="1" applyFill="1" applyAlignment="1" applyProtection="1">
      <alignment horizontal="center" vertical="center"/>
      <protection locked="0"/>
    </xf>
    <xf numFmtId="14" fontId="19" fillId="12" borderId="23" xfId="0" applyNumberFormat="1" applyFont="1" applyFill="1" applyBorder="1" applyAlignment="1" applyProtection="1">
      <alignment horizontal="center" vertical="center"/>
      <protection locked="0"/>
    </xf>
    <xf numFmtId="0" fontId="22" fillId="12" borderId="22" xfId="0" applyFont="1" applyFill="1" applyBorder="1" applyAlignment="1">
      <alignment horizontal="center" vertical="center"/>
    </xf>
    <xf numFmtId="0" fontId="22" fillId="12" borderId="33" xfId="0" applyFont="1" applyFill="1" applyBorder="1" applyAlignment="1">
      <alignment horizontal="center" vertical="center"/>
    </xf>
    <xf numFmtId="167" fontId="10" fillId="0" borderId="56" xfId="0" applyNumberFormat="1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170" fontId="26" fillId="0" borderId="50" xfId="0" applyNumberFormat="1" applyFont="1" applyBorder="1" applyAlignment="1">
      <alignment horizontal="center" vertical="center"/>
    </xf>
    <xf numFmtId="14" fontId="10" fillId="0" borderId="0" xfId="0" applyNumberFormat="1" applyFont="1" applyAlignment="1">
      <alignment horizontal="left"/>
    </xf>
    <xf numFmtId="0" fontId="10" fillId="0" borderId="4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65" fontId="20" fillId="0" borderId="0" xfId="0" applyNumberFormat="1" applyFont="1" applyAlignment="1">
      <alignment horizontal="center" vertical="center"/>
    </xf>
    <xf numFmtId="165" fontId="20" fillId="0" borderId="13" xfId="0" applyNumberFormat="1" applyFont="1" applyBorder="1" applyAlignment="1">
      <alignment horizontal="center" vertical="center"/>
    </xf>
    <xf numFmtId="165" fontId="20" fillId="0" borderId="48" xfId="0" applyNumberFormat="1" applyFont="1" applyBorder="1" applyAlignment="1">
      <alignment horizontal="left" vertical="center" wrapText="1"/>
    </xf>
    <xf numFmtId="165" fontId="20" fillId="0" borderId="49" xfId="0" applyNumberFormat="1" applyFont="1" applyBorder="1" applyAlignment="1">
      <alignment horizontal="left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 wrapText="1"/>
    </xf>
    <xf numFmtId="165" fontId="10" fillId="0" borderId="19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 wrapText="1"/>
    </xf>
    <xf numFmtId="165" fontId="10" fillId="0" borderId="26" xfId="0" applyNumberFormat="1" applyFont="1" applyBorder="1" applyAlignment="1">
      <alignment horizontal="center" vertical="center" wrapText="1"/>
    </xf>
    <xf numFmtId="165" fontId="21" fillId="0" borderId="13" xfId="0" applyNumberFormat="1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52" xfId="0" applyFont="1" applyBorder="1" applyAlignment="1">
      <alignment horizontal="center" vertical="top"/>
    </xf>
    <xf numFmtId="165" fontId="23" fillId="0" borderId="13" xfId="0" applyNumberFormat="1" applyFont="1" applyBorder="1" applyAlignment="1">
      <alignment horizontal="center" vertical="center" wrapText="1"/>
    </xf>
    <xf numFmtId="165" fontId="23" fillId="0" borderId="26" xfId="0" applyNumberFormat="1" applyFont="1" applyBorder="1" applyAlignment="1">
      <alignment horizontal="center" vertical="center" wrapText="1"/>
    </xf>
    <xf numFmtId="166" fontId="10" fillId="0" borderId="13" xfId="0" applyNumberFormat="1" applyFont="1" applyBorder="1" applyAlignment="1">
      <alignment vertical="center"/>
    </xf>
    <xf numFmtId="166" fontId="10" fillId="0" borderId="26" xfId="0" applyNumberFormat="1" applyFont="1" applyBorder="1" applyAlignment="1">
      <alignment vertical="center"/>
    </xf>
    <xf numFmtId="165" fontId="10" fillId="0" borderId="13" xfId="0" applyNumberFormat="1" applyFont="1" applyBorder="1" applyAlignment="1">
      <alignment horizontal="center" vertical="center"/>
    </xf>
    <xf numFmtId="165" fontId="10" fillId="0" borderId="26" xfId="0" applyNumberFormat="1" applyFont="1" applyBorder="1" applyAlignment="1">
      <alignment horizontal="center" vertical="center"/>
    </xf>
    <xf numFmtId="165" fontId="17" fillId="0" borderId="20" xfId="0" applyNumberFormat="1" applyFont="1" applyBorder="1" applyAlignment="1">
      <alignment horizontal="center" vertical="center"/>
    </xf>
    <xf numFmtId="0" fontId="18" fillId="0" borderId="25" xfId="0" applyFont="1" applyBorder="1" applyAlignment="1" applyProtection="1">
      <alignment horizontal="left" vertical="center"/>
      <protection locked="0"/>
    </xf>
    <xf numFmtId="0" fontId="18" fillId="0" borderId="24" xfId="0" applyFont="1" applyBorder="1" applyAlignment="1" applyProtection="1">
      <alignment horizontal="left" vertical="center"/>
      <protection locked="0"/>
    </xf>
    <xf numFmtId="0" fontId="18" fillId="0" borderId="43" xfId="0" applyFont="1" applyBorder="1" applyAlignment="1" applyProtection="1">
      <alignment horizontal="left" vertical="center"/>
      <protection locked="0"/>
    </xf>
    <xf numFmtId="0" fontId="18" fillId="0" borderId="13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21" xfId="0" applyFont="1" applyBorder="1" applyAlignment="1" applyProtection="1">
      <alignment horizontal="left" vertical="center"/>
      <protection locked="0"/>
    </xf>
    <xf numFmtId="0" fontId="18" fillId="0" borderId="26" xfId="0" applyFont="1" applyBorder="1" applyAlignment="1" applyProtection="1">
      <alignment horizontal="left" vertical="center"/>
      <protection locked="0"/>
    </xf>
    <xf numFmtId="0" fontId="18" fillId="0" borderId="23" xfId="0" applyFont="1" applyBorder="1" applyAlignment="1" applyProtection="1">
      <alignment horizontal="left" vertical="center"/>
      <protection locked="0"/>
    </xf>
    <xf numFmtId="0" fontId="18" fillId="0" borderId="47" xfId="0" applyFont="1" applyBorder="1" applyAlignment="1" applyProtection="1">
      <alignment horizontal="left" vertical="center"/>
      <protection locked="0"/>
    </xf>
    <xf numFmtId="0" fontId="15" fillId="0" borderId="42" xfId="0" applyFont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43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40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76" fontId="15" fillId="0" borderId="30" xfId="0" applyNumberFormat="1" applyFont="1" applyBorder="1" applyAlignment="1" applyProtection="1">
      <alignment horizontal="left" vertical="center"/>
      <protection locked="0"/>
    </xf>
    <xf numFmtId="176" fontId="15" fillId="0" borderId="31" xfId="0" applyNumberFormat="1" applyFont="1" applyBorder="1" applyAlignment="1" applyProtection="1">
      <alignment horizontal="left" vertical="center"/>
      <protection locked="0"/>
    </xf>
    <xf numFmtId="176" fontId="15" fillId="0" borderId="0" xfId="0" applyNumberFormat="1" applyFont="1" applyAlignment="1" applyProtection="1">
      <alignment horizontal="left" vertical="center"/>
      <protection locked="0"/>
    </xf>
    <xf numFmtId="176" fontId="15" fillId="0" borderId="21" xfId="0" applyNumberFormat="1" applyFont="1" applyBorder="1" applyAlignment="1" applyProtection="1">
      <alignment horizontal="left" vertical="center"/>
      <protection locked="0"/>
    </xf>
    <xf numFmtId="176" fontId="15" fillId="0" borderId="22" xfId="0" applyNumberFormat="1" applyFont="1" applyBorder="1" applyAlignment="1" applyProtection="1">
      <alignment horizontal="left" vertical="center"/>
      <protection locked="0"/>
    </xf>
    <xf numFmtId="176" fontId="15" fillId="0" borderId="33" xfId="0" applyNumberFormat="1" applyFont="1" applyBorder="1" applyAlignment="1" applyProtection="1">
      <alignment horizontal="left" vertical="center"/>
      <protection locked="0"/>
    </xf>
    <xf numFmtId="165" fontId="10" fillId="0" borderId="15" xfId="0" applyNumberFormat="1" applyFont="1" applyBorder="1" applyAlignment="1">
      <alignment horizontal="center" vertical="center"/>
    </xf>
    <xf numFmtId="165" fontId="10" fillId="0" borderId="16" xfId="0" applyNumberFormat="1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0" fontId="10" fillId="0" borderId="16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165" fontId="26" fillId="0" borderId="41" xfId="0" applyNumberFormat="1" applyFont="1" applyBorder="1" applyAlignment="1">
      <alignment horizontal="center" vertical="center"/>
    </xf>
    <xf numFmtId="165" fontId="26" fillId="0" borderId="54" xfId="0" applyNumberFormat="1" applyFont="1" applyBorder="1" applyAlignment="1">
      <alignment horizontal="center" vertical="center"/>
    </xf>
    <xf numFmtId="165" fontId="20" fillId="0" borderId="26" xfId="0" applyNumberFormat="1" applyFont="1" applyBorder="1" applyAlignment="1">
      <alignment horizontal="center" vertical="center" wrapText="1"/>
    </xf>
    <xf numFmtId="165" fontId="20" fillId="0" borderId="23" xfId="0" applyNumberFormat="1" applyFont="1" applyBorder="1" applyAlignment="1">
      <alignment horizontal="center" vertical="center" wrapText="1"/>
    </xf>
    <xf numFmtId="165" fontId="20" fillId="0" borderId="14" xfId="0" applyNumberFormat="1" applyFont="1" applyBorder="1" applyAlignment="1">
      <alignment horizontal="center" vertical="center" wrapText="1"/>
    </xf>
    <xf numFmtId="165" fontId="10" fillId="0" borderId="25" xfId="0" applyNumberFormat="1" applyFont="1" applyBorder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165" fontId="10" fillId="0" borderId="27" xfId="0" applyNumberFormat="1" applyFont="1" applyBorder="1" applyAlignment="1">
      <alignment horizontal="center" vertical="center"/>
    </xf>
    <xf numFmtId="0" fontId="10" fillId="0" borderId="24" xfId="0" applyFont="1" applyBorder="1" applyAlignment="1" applyProtection="1">
      <alignment horizontal="left" vertical="center"/>
      <protection locked="0"/>
    </xf>
    <xf numFmtId="0" fontId="10" fillId="0" borderId="27" xfId="0" applyFont="1" applyBorder="1" applyAlignment="1" applyProtection="1">
      <alignment horizontal="left" vertical="center"/>
      <protection locked="0"/>
    </xf>
    <xf numFmtId="0" fontId="12" fillId="0" borderId="3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165" fontId="11" fillId="0" borderId="19" xfId="0" applyNumberFormat="1" applyFont="1" applyBorder="1" applyAlignment="1">
      <alignment horizontal="center" vertical="center"/>
    </xf>
    <xf numFmtId="165" fontId="11" fillId="0" borderId="26" xfId="0" applyNumberFormat="1" applyFont="1" applyBorder="1" applyAlignment="1">
      <alignment horizontal="center" vertical="center"/>
    </xf>
    <xf numFmtId="165" fontId="11" fillId="0" borderId="20" xfId="0" applyNumberFormat="1" applyFont="1" applyBorder="1" applyAlignment="1">
      <alignment horizontal="center" vertical="center"/>
    </xf>
    <xf numFmtId="165" fontId="11" fillId="0" borderId="58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65" fontId="33" fillId="0" borderId="0" xfId="0" applyNumberFormat="1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21" xfId="0" applyFont="1" applyBorder="1" applyAlignment="1" applyProtection="1">
      <alignment horizontal="center" vertical="center"/>
      <protection locked="0"/>
    </xf>
    <xf numFmtId="0" fontId="33" fillId="0" borderId="22" xfId="0" applyFont="1" applyBorder="1" applyAlignment="1" applyProtection="1">
      <alignment horizontal="center" vertical="center"/>
      <protection locked="0"/>
    </xf>
    <xf numFmtId="0" fontId="33" fillId="0" borderId="33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5" fillId="13" borderId="32" xfId="0" applyFont="1" applyFill="1" applyBorder="1" applyAlignment="1" applyProtection="1">
      <alignment horizontal="center" vertical="center"/>
      <protection locked="0"/>
    </xf>
    <xf numFmtId="0" fontId="15" fillId="13" borderId="0" xfId="0" applyFont="1" applyFill="1" applyAlignment="1" applyProtection="1">
      <alignment horizontal="center" vertical="center"/>
      <protection locked="0"/>
    </xf>
    <xf numFmtId="0" fontId="15" fillId="13" borderId="21" xfId="0" applyFont="1" applyFill="1" applyBorder="1" applyAlignment="1" applyProtection="1">
      <alignment horizontal="center" vertical="center"/>
      <protection locked="0"/>
    </xf>
    <xf numFmtId="0" fontId="15" fillId="13" borderId="34" xfId="0" applyFont="1" applyFill="1" applyBorder="1" applyAlignment="1" applyProtection="1">
      <alignment horizontal="center" vertical="center"/>
      <protection locked="0"/>
    </xf>
    <xf numFmtId="0" fontId="15" fillId="13" borderId="22" xfId="0" applyFont="1" applyFill="1" applyBorder="1" applyAlignment="1" applyProtection="1">
      <alignment horizontal="center" vertical="center"/>
      <protection locked="0"/>
    </xf>
    <xf numFmtId="0" fontId="15" fillId="13" borderId="33" xfId="0" applyFont="1" applyFill="1" applyBorder="1" applyAlignment="1" applyProtection="1">
      <alignment horizontal="center" vertical="center"/>
      <protection locked="0"/>
    </xf>
    <xf numFmtId="0" fontId="32" fillId="11" borderId="25" xfId="0" applyFont="1" applyFill="1" applyBorder="1" applyAlignment="1">
      <alignment horizontal="center" vertical="center"/>
    </xf>
    <xf numFmtId="0" fontId="32" fillId="11" borderId="24" xfId="0" applyFont="1" applyFill="1" applyBorder="1" applyAlignment="1">
      <alignment horizontal="center" vertical="center"/>
    </xf>
    <xf numFmtId="0" fontId="32" fillId="11" borderId="27" xfId="0" applyFont="1" applyFill="1" applyBorder="1" applyAlignment="1">
      <alignment horizontal="center" vertical="center"/>
    </xf>
    <xf numFmtId="0" fontId="32" fillId="14" borderId="26" xfId="0" applyFont="1" applyFill="1" applyBorder="1" applyAlignment="1">
      <alignment horizontal="center" vertical="center"/>
    </xf>
    <xf numFmtId="0" fontId="32" fillId="14" borderId="23" xfId="0" applyFont="1" applyFill="1" applyBorder="1" applyAlignment="1">
      <alignment horizontal="center" vertical="center"/>
    </xf>
    <xf numFmtId="0" fontId="32" fillId="14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49" fontId="1" fillId="3" borderId="46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horizontal="center" vertical="center" wrapText="1"/>
    </xf>
    <xf numFmtId="49" fontId="1" fillId="3" borderId="19" xfId="0" applyNumberFormat="1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49" fontId="1" fillId="7" borderId="46" xfId="0" applyNumberFormat="1" applyFont="1" applyFill="1" applyBorder="1" applyAlignment="1">
      <alignment horizontal="center" vertical="center" wrapText="1"/>
    </xf>
    <xf numFmtId="49" fontId="1" fillId="7" borderId="18" xfId="0" applyNumberFormat="1" applyFont="1" applyFill="1" applyBorder="1" applyAlignment="1">
      <alignment horizontal="center" vertical="center" wrapText="1"/>
    </xf>
    <xf numFmtId="49" fontId="1" fillId="7" borderId="19" xfId="0" applyNumberFormat="1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/>
    </xf>
    <xf numFmtId="49" fontId="18" fillId="0" borderId="25" xfId="0" applyNumberFormat="1" applyFont="1" applyBorder="1" applyAlignment="1" applyProtection="1">
      <alignment horizontal="center" vertical="center"/>
      <protection locked="0"/>
    </xf>
    <xf numFmtId="49" fontId="18" fillId="0" borderId="24" xfId="0" applyNumberFormat="1" applyFont="1" applyBorder="1" applyAlignment="1" applyProtection="1">
      <alignment horizontal="center" vertical="center"/>
      <protection locked="0"/>
    </xf>
    <xf numFmtId="49" fontId="18" fillId="0" borderId="43" xfId="0" applyNumberFormat="1" applyFont="1" applyBorder="1" applyAlignment="1" applyProtection="1">
      <alignment horizontal="center" vertical="center"/>
      <protection locked="0"/>
    </xf>
    <xf numFmtId="49" fontId="18" fillId="0" borderId="13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49" fontId="18" fillId="0" borderId="21" xfId="0" applyNumberFormat="1" applyFont="1" applyBorder="1" applyAlignment="1" applyProtection="1">
      <alignment horizontal="center" vertical="center"/>
      <protection locked="0"/>
    </xf>
    <xf numFmtId="49" fontId="18" fillId="0" borderId="26" xfId="0" applyNumberFormat="1" applyFont="1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 applyProtection="1">
      <alignment horizontal="center" vertical="center"/>
      <protection locked="0"/>
    </xf>
    <xf numFmtId="49" fontId="18" fillId="0" borderId="47" xfId="0" applyNumberFormat="1" applyFont="1" applyBorder="1" applyAlignment="1" applyProtection="1">
      <alignment horizontal="center" vertical="center"/>
      <protection locked="0"/>
    </xf>
  </cellXfs>
  <cellStyles count="5">
    <cellStyle name="Eingabe" xfId="2" builtinId="20"/>
    <cellStyle name="Komma" xfId="1" builtinId="3"/>
    <cellStyle name="Link" xfId="3" builtinId="8"/>
    <cellStyle name="Standard" xfId="0" builtinId="0"/>
    <cellStyle name="Währung" xfId="4" builtinId="4"/>
  </cellStyles>
  <dxfs count="9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fgColor rgb="FFFFFFCC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fgColor rgb="FFFFFFCC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fgColor rgb="FFFFFFCC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fgColor rgb="FFFFFFCC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fgColor rgb="FFFFFFCC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fgColor rgb="FFFFFFCC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fgColor rgb="FFFFFFCC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fgColor rgb="FFFFFFCC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fgColor rgb="FFFFFFCC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fgColor rgb="FFFFFFCC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fgColor rgb="FFFFFFCC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fgColor rgb="FFFFFFCC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fgColor rgb="FFFFFFCC"/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C4D79B"/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6" name="Gerade Verbindung 2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7" name="Gerade Verbindung 2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V="1">
          <a:off x="6724650" y="3524250"/>
          <a:ext cx="51196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8" name="Gerade Verbindung 2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91</xdr:row>
      <xdr:rowOff>85725</xdr:rowOff>
    </xdr:from>
    <xdr:to>
      <xdr:col>38</xdr:col>
      <xdr:colOff>247650</xdr:colOff>
      <xdr:row>91</xdr:row>
      <xdr:rowOff>95250</xdr:rowOff>
    </xdr:to>
    <xdr:cxnSp macro="">
      <xdr:nvCxnSpPr>
        <xdr:cNvPr id="9" name="Gerade Verbindung 3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9344025" y="9058275"/>
          <a:ext cx="23717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91319CEA-D4BD-4D5A-8DF5-DAC7AD8DD578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3" name="Gerade Verbindung 23">
          <a:extLst>
            <a:ext uri="{FF2B5EF4-FFF2-40B4-BE49-F238E27FC236}">
              <a16:creationId xmlns:a16="http://schemas.microsoft.com/office/drawing/2014/main" id="{64D14914-5DC0-4F51-A074-256FD5439FF2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4" name="Gerade Verbindung 27">
          <a:extLst>
            <a:ext uri="{FF2B5EF4-FFF2-40B4-BE49-F238E27FC236}">
              <a16:creationId xmlns:a16="http://schemas.microsoft.com/office/drawing/2014/main" id="{13B4B8FC-1C02-4C4F-A286-8B4FD7084FC3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5" name="Gerade Verbindung 30">
          <a:extLst>
            <a:ext uri="{FF2B5EF4-FFF2-40B4-BE49-F238E27FC236}">
              <a16:creationId xmlns:a16="http://schemas.microsoft.com/office/drawing/2014/main" id="{38F6B1AB-1D80-4D64-AD79-703A99658832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152400</xdr:colOff>
      <xdr:row>15</xdr:row>
      <xdr:rowOff>104786</xdr:rowOff>
    </xdr:from>
    <xdr:to>
      <xdr:col>38</xdr:col>
      <xdr:colOff>95250</xdr:colOff>
      <xdr:row>15</xdr:row>
      <xdr:rowOff>109548</xdr:rowOff>
    </xdr:to>
    <xdr:cxnSp macro="">
      <xdr:nvCxnSpPr>
        <xdr:cNvPr id="3" name="Gerade Verbindung 8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>
          <a:off x="7810500" y="1771661"/>
          <a:ext cx="2686050" cy="476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8" name="Gerade Verbindung 2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/>
      </xdr:nvCxnSpPr>
      <xdr:spPr>
        <a:xfrm>
          <a:off x="5614988" y="1831181"/>
          <a:ext cx="714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152400</xdr:colOff>
      <xdr:row>15</xdr:row>
      <xdr:rowOff>104786</xdr:rowOff>
    </xdr:from>
    <xdr:to>
      <xdr:col>38</xdr:col>
      <xdr:colOff>95250</xdr:colOff>
      <xdr:row>15</xdr:row>
      <xdr:rowOff>109548</xdr:rowOff>
    </xdr:to>
    <xdr:cxnSp macro="">
      <xdr:nvCxnSpPr>
        <xdr:cNvPr id="10" name="Gerade Verbindung 8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>
          <a:off x="7810500" y="1771661"/>
          <a:ext cx="2686050" cy="476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152400</xdr:colOff>
      <xdr:row>15</xdr:row>
      <xdr:rowOff>104786</xdr:rowOff>
    </xdr:from>
    <xdr:to>
      <xdr:col>38</xdr:col>
      <xdr:colOff>95250</xdr:colOff>
      <xdr:row>15</xdr:row>
      <xdr:rowOff>109548</xdr:rowOff>
    </xdr:to>
    <xdr:cxnSp macro="">
      <xdr:nvCxnSpPr>
        <xdr:cNvPr id="11" name="Gerade Verbindung 8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>
          <a:off x="9029700" y="1657361"/>
          <a:ext cx="3181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14" name="Gerade Verbindung 27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152400</xdr:colOff>
      <xdr:row>15</xdr:row>
      <xdr:rowOff>104786</xdr:rowOff>
    </xdr:from>
    <xdr:to>
      <xdr:col>38</xdr:col>
      <xdr:colOff>95250</xdr:colOff>
      <xdr:row>15</xdr:row>
      <xdr:rowOff>109548</xdr:rowOff>
    </xdr:to>
    <xdr:cxnSp macro="">
      <xdr:nvCxnSpPr>
        <xdr:cNvPr id="15" name="Gerade Verbindung 8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/>
      </xdr:nvCxnSpPr>
      <xdr:spPr>
        <a:xfrm>
          <a:off x="9029700" y="1657361"/>
          <a:ext cx="3181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152400</xdr:colOff>
      <xdr:row>15</xdr:row>
      <xdr:rowOff>104786</xdr:rowOff>
    </xdr:from>
    <xdr:to>
      <xdr:col>38</xdr:col>
      <xdr:colOff>95250</xdr:colOff>
      <xdr:row>15</xdr:row>
      <xdr:rowOff>109548</xdr:rowOff>
    </xdr:to>
    <xdr:cxnSp macro="">
      <xdr:nvCxnSpPr>
        <xdr:cNvPr id="16" name="Gerade Verbindung 8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CxnSpPr/>
      </xdr:nvCxnSpPr>
      <xdr:spPr>
        <a:xfrm>
          <a:off x="9029700" y="1657361"/>
          <a:ext cx="3181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19" name="Gerade Verbindung 27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22" name="Gerade Verbindung 27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25" name="Gerade Verbindung 27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28" name="Gerade Verbindung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31" name="Gerade Verbindung 27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F6360936-0D96-4105-A168-6948D0EC7CDC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4" name="Gerade Verbindung 23">
          <a:extLst>
            <a:ext uri="{FF2B5EF4-FFF2-40B4-BE49-F238E27FC236}">
              <a16:creationId xmlns:a16="http://schemas.microsoft.com/office/drawing/2014/main" id="{EA807CF7-3EFE-42A3-8932-58B89690A88E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5" name="Gerade Verbindung 27">
          <a:extLst>
            <a:ext uri="{FF2B5EF4-FFF2-40B4-BE49-F238E27FC236}">
              <a16:creationId xmlns:a16="http://schemas.microsoft.com/office/drawing/2014/main" id="{C4BD9603-F85F-454A-B5F4-476CFAC50721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6" name="Gerade Verbindung 30">
          <a:extLst>
            <a:ext uri="{FF2B5EF4-FFF2-40B4-BE49-F238E27FC236}">
              <a16:creationId xmlns:a16="http://schemas.microsoft.com/office/drawing/2014/main" id="{A8BB363A-73F9-4293-AF26-1412626AC867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7" name="Gerade Verbindung 20">
          <a:extLst>
            <a:ext uri="{FF2B5EF4-FFF2-40B4-BE49-F238E27FC236}">
              <a16:creationId xmlns:a16="http://schemas.microsoft.com/office/drawing/2014/main" id="{36E4A2C7-695A-425F-8BFF-17E16F52161D}"/>
            </a:ext>
          </a:extLst>
        </xdr:cNvPr>
        <xdr:cNvCxnSpPr/>
      </xdr:nvCxnSpPr>
      <xdr:spPr>
        <a:xfrm>
          <a:off x="6724650" y="1862138"/>
          <a:ext cx="0" cy="1866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9" name="Gerade Verbindung 23">
          <a:extLst>
            <a:ext uri="{FF2B5EF4-FFF2-40B4-BE49-F238E27FC236}">
              <a16:creationId xmlns:a16="http://schemas.microsoft.com/office/drawing/2014/main" id="{07777896-F49E-450B-BD1F-1BF56F632740}"/>
            </a:ext>
          </a:extLst>
        </xdr:cNvPr>
        <xdr:cNvCxnSpPr/>
      </xdr:nvCxnSpPr>
      <xdr:spPr>
        <a:xfrm flipV="1">
          <a:off x="6724650" y="37147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12" name="Gerade Verbindung 27">
          <a:extLst>
            <a:ext uri="{FF2B5EF4-FFF2-40B4-BE49-F238E27FC236}">
              <a16:creationId xmlns:a16="http://schemas.microsoft.com/office/drawing/2014/main" id="{C1452223-F4F3-4F37-85AB-FD7AECBB721A}"/>
            </a:ext>
          </a:extLst>
        </xdr:cNvPr>
        <xdr:cNvCxnSpPr/>
      </xdr:nvCxnSpPr>
      <xdr:spPr>
        <a:xfrm>
          <a:off x="6719888" y="1859756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91</xdr:row>
      <xdr:rowOff>85725</xdr:rowOff>
    </xdr:from>
    <xdr:to>
      <xdr:col>38</xdr:col>
      <xdr:colOff>247650</xdr:colOff>
      <xdr:row>91</xdr:row>
      <xdr:rowOff>95250</xdr:rowOff>
    </xdr:to>
    <xdr:cxnSp macro="">
      <xdr:nvCxnSpPr>
        <xdr:cNvPr id="13" name="Gerade Verbindung 30">
          <a:extLst>
            <a:ext uri="{FF2B5EF4-FFF2-40B4-BE49-F238E27FC236}">
              <a16:creationId xmlns:a16="http://schemas.microsoft.com/office/drawing/2014/main" id="{16C168F6-E2D7-471C-944A-DD40E2828360}"/>
            </a:ext>
          </a:extLst>
        </xdr:cNvPr>
        <xdr:cNvCxnSpPr/>
      </xdr:nvCxnSpPr>
      <xdr:spPr>
        <a:xfrm>
          <a:off x="9353550" y="1903095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17" name="Gerade Verbindung 20">
          <a:extLst>
            <a:ext uri="{FF2B5EF4-FFF2-40B4-BE49-F238E27FC236}">
              <a16:creationId xmlns:a16="http://schemas.microsoft.com/office/drawing/2014/main" id="{2204045C-228C-4F82-8F7F-C15DEF0B0E27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18" name="Gerade Verbindung 23">
          <a:extLst>
            <a:ext uri="{FF2B5EF4-FFF2-40B4-BE49-F238E27FC236}">
              <a16:creationId xmlns:a16="http://schemas.microsoft.com/office/drawing/2014/main" id="{0DE65C16-46A8-43A7-B6D4-DD00CCE2E13F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20" name="Gerade Verbindung 27">
          <a:extLst>
            <a:ext uri="{FF2B5EF4-FFF2-40B4-BE49-F238E27FC236}">
              <a16:creationId xmlns:a16="http://schemas.microsoft.com/office/drawing/2014/main" id="{0713C6F7-15E2-455F-B7D2-0DCF40E69DAF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21" name="Gerade Verbindung 30">
          <a:extLst>
            <a:ext uri="{FF2B5EF4-FFF2-40B4-BE49-F238E27FC236}">
              <a16:creationId xmlns:a16="http://schemas.microsoft.com/office/drawing/2014/main" id="{1C34D46F-CB3D-49AB-B000-73F42792C886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152400</xdr:colOff>
      <xdr:row>15</xdr:row>
      <xdr:rowOff>104786</xdr:rowOff>
    </xdr:from>
    <xdr:to>
      <xdr:col>38</xdr:col>
      <xdr:colOff>95250</xdr:colOff>
      <xdr:row>15</xdr:row>
      <xdr:rowOff>109548</xdr:rowOff>
    </xdr:to>
    <xdr:cxnSp macro="">
      <xdr:nvCxnSpPr>
        <xdr:cNvPr id="3" name="Gerade Verbindung 8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>
          <a:off x="7810500" y="1771661"/>
          <a:ext cx="2686050" cy="476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6" name="Gerade Verbindung 20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>
          <a:off x="5619750" y="1833563"/>
          <a:ext cx="0" cy="1943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7" name="Gerade Verbindung 23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 flipV="1">
          <a:off x="5619750" y="3771900"/>
          <a:ext cx="51958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8" name="Gerade Verbindung 2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/>
      </xdr:nvCxnSpPr>
      <xdr:spPr>
        <a:xfrm>
          <a:off x="5614988" y="1831181"/>
          <a:ext cx="714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152400</xdr:colOff>
      <xdr:row>15</xdr:row>
      <xdr:rowOff>104786</xdr:rowOff>
    </xdr:from>
    <xdr:to>
      <xdr:col>38</xdr:col>
      <xdr:colOff>95250</xdr:colOff>
      <xdr:row>15</xdr:row>
      <xdr:rowOff>109548</xdr:rowOff>
    </xdr:to>
    <xdr:cxnSp macro="">
      <xdr:nvCxnSpPr>
        <xdr:cNvPr id="10" name="Gerade Verbindung 8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>
          <a:off x="7810500" y="1771661"/>
          <a:ext cx="2686050" cy="476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152400</xdr:colOff>
      <xdr:row>15</xdr:row>
      <xdr:rowOff>104786</xdr:rowOff>
    </xdr:from>
    <xdr:to>
      <xdr:col>38</xdr:col>
      <xdr:colOff>95250</xdr:colOff>
      <xdr:row>15</xdr:row>
      <xdr:rowOff>109548</xdr:rowOff>
    </xdr:to>
    <xdr:cxnSp macro="">
      <xdr:nvCxnSpPr>
        <xdr:cNvPr id="11" name="Gerade Verbindung 8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CxnSpPr/>
      </xdr:nvCxnSpPr>
      <xdr:spPr>
        <a:xfrm>
          <a:off x="9029700" y="1657361"/>
          <a:ext cx="3181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12" name="Gerade Verbindung 20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13" name="Gerade Verbindung 23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 flipV="1">
          <a:off x="6724650" y="3524250"/>
          <a:ext cx="57673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14" name="Gerade Verbindung 27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152400</xdr:colOff>
      <xdr:row>15</xdr:row>
      <xdr:rowOff>104786</xdr:rowOff>
    </xdr:from>
    <xdr:to>
      <xdr:col>38</xdr:col>
      <xdr:colOff>95250</xdr:colOff>
      <xdr:row>15</xdr:row>
      <xdr:rowOff>109548</xdr:rowOff>
    </xdr:to>
    <xdr:cxnSp macro="">
      <xdr:nvCxnSpPr>
        <xdr:cNvPr id="15" name="Gerade Verbindung 8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>
          <a:off x="9029700" y="1657361"/>
          <a:ext cx="3181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152400</xdr:colOff>
      <xdr:row>15</xdr:row>
      <xdr:rowOff>104786</xdr:rowOff>
    </xdr:from>
    <xdr:to>
      <xdr:col>38</xdr:col>
      <xdr:colOff>95250</xdr:colOff>
      <xdr:row>15</xdr:row>
      <xdr:rowOff>109548</xdr:rowOff>
    </xdr:to>
    <xdr:cxnSp macro="">
      <xdr:nvCxnSpPr>
        <xdr:cNvPr id="16" name="Gerade Verbindung 8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CxnSpPr/>
      </xdr:nvCxnSpPr>
      <xdr:spPr>
        <a:xfrm>
          <a:off x="9029700" y="1657361"/>
          <a:ext cx="3181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17" name="Gerade Verbindung 20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18" name="Gerade Verbindung 23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CxnSpPr/>
      </xdr:nvCxnSpPr>
      <xdr:spPr>
        <a:xfrm flipV="1">
          <a:off x="6724650" y="3524250"/>
          <a:ext cx="57673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19" name="Gerade Verbindung 27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152400</xdr:colOff>
      <xdr:row>15</xdr:row>
      <xdr:rowOff>104786</xdr:rowOff>
    </xdr:from>
    <xdr:to>
      <xdr:col>38</xdr:col>
      <xdr:colOff>95250</xdr:colOff>
      <xdr:row>15</xdr:row>
      <xdr:rowOff>109548</xdr:rowOff>
    </xdr:to>
    <xdr:cxnSp macro="">
      <xdr:nvCxnSpPr>
        <xdr:cNvPr id="20" name="Gerade Verbindung 8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CxnSpPr/>
      </xdr:nvCxnSpPr>
      <xdr:spPr>
        <a:xfrm>
          <a:off x="9029700" y="1657361"/>
          <a:ext cx="3181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152400</xdr:colOff>
      <xdr:row>15</xdr:row>
      <xdr:rowOff>104786</xdr:rowOff>
    </xdr:from>
    <xdr:to>
      <xdr:col>38</xdr:col>
      <xdr:colOff>95250</xdr:colOff>
      <xdr:row>15</xdr:row>
      <xdr:rowOff>109548</xdr:rowOff>
    </xdr:to>
    <xdr:cxnSp macro="">
      <xdr:nvCxnSpPr>
        <xdr:cNvPr id="21" name="Gerade Verbindung 8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CxnSpPr/>
      </xdr:nvCxnSpPr>
      <xdr:spPr>
        <a:xfrm>
          <a:off x="9029700" y="1657361"/>
          <a:ext cx="3181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22" name="Gerade Verbindung 20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23" name="Gerade Verbindung 23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CxnSpPr/>
      </xdr:nvCxnSpPr>
      <xdr:spPr>
        <a:xfrm flipV="1">
          <a:off x="6724650" y="3524250"/>
          <a:ext cx="57673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24" name="Gerade Verbindung 27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25" name="Gerade Verbindung 20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26" name="Gerade Verbindung 23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CxnSpPr/>
      </xdr:nvCxnSpPr>
      <xdr:spPr>
        <a:xfrm flipV="1">
          <a:off x="6724650" y="3524250"/>
          <a:ext cx="57673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27" name="Gerade Verbindung 27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28" name="Gerade Verbindung 20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29" name="Gerade Verbindung 23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CxnSpPr/>
      </xdr:nvCxnSpPr>
      <xdr:spPr>
        <a:xfrm flipV="1">
          <a:off x="6724650" y="3524250"/>
          <a:ext cx="57673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30" name="Gerade Verbindung 27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31" name="Gerade Verbindung 2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32" name="Gerade Verbindung 23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CxnSpPr/>
      </xdr:nvCxnSpPr>
      <xdr:spPr>
        <a:xfrm flipV="1">
          <a:off x="6724650" y="3524250"/>
          <a:ext cx="57673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33" name="Gerade Verbindung 27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34" name="Gerade Verbindung 20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35" name="Gerade Verbindung 23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CxnSpPr/>
      </xdr:nvCxnSpPr>
      <xdr:spPr>
        <a:xfrm flipV="1">
          <a:off x="6724650" y="3524250"/>
          <a:ext cx="57673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36" name="Gerade Verbindung 27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5B52CC68-2BA8-466C-8FF5-90AC6BB2395E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4" name="Gerade Verbindung 23">
          <a:extLst>
            <a:ext uri="{FF2B5EF4-FFF2-40B4-BE49-F238E27FC236}">
              <a16:creationId xmlns:a16="http://schemas.microsoft.com/office/drawing/2014/main" id="{ED301F12-628C-4FD0-A492-1C328D048F23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5" name="Gerade Verbindung 27">
          <a:extLst>
            <a:ext uri="{FF2B5EF4-FFF2-40B4-BE49-F238E27FC236}">
              <a16:creationId xmlns:a16="http://schemas.microsoft.com/office/drawing/2014/main" id="{1FCAE790-59F9-46D2-AD0B-0609389A0364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9" name="Gerade Verbindung 30">
          <a:extLst>
            <a:ext uri="{FF2B5EF4-FFF2-40B4-BE49-F238E27FC236}">
              <a16:creationId xmlns:a16="http://schemas.microsoft.com/office/drawing/2014/main" id="{E42FDDC4-5505-4F18-80B4-0A76EF058307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37" name="Gerade Verbindung 20">
          <a:extLst>
            <a:ext uri="{FF2B5EF4-FFF2-40B4-BE49-F238E27FC236}">
              <a16:creationId xmlns:a16="http://schemas.microsoft.com/office/drawing/2014/main" id="{749EEFFF-855F-4D2C-BF6F-A7CBE5164902}"/>
            </a:ext>
          </a:extLst>
        </xdr:cNvPr>
        <xdr:cNvCxnSpPr/>
      </xdr:nvCxnSpPr>
      <xdr:spPr>
        <a:xfrm>
          <a:off x="6724650" y="1862138"/>
          <a:ext cx="0" cy="1866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38" name="Gerade Verbindung 23">
          <a:extLst>
            <a:ext uri="{FF2B5EF4-FFF2-40B4-BE49-F238E27FC236}">
              <a16:creationId xmlns:a16="http://schemas.microsoft.com/office/drawing/2014/main" id="{4DEE67E0-4439-4F5F-82FB-D251166FEC5A}"/>
            </a:ext>
          </a:extLst>
        </xdr:cNvPr>
        <xdr:cNvCxnSpPr/>
      </xdr:nvCxnSpPr>
      <xdr:spPr>
        <a:xfrm flipV="1">
          <a:off x="6724650" y="37147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39" name="Gerade Verbindung 27">
          <a:extLst>
            <a:ext uri="{FF2B5EF4-FFF2-40B4-BE49-F238E27FC236}">
              <a16:creationId xmlns:a16="http://schemas.microsoft.com/office/drawing/2014/main" id="{FE2A62AA-F40D-44F4-AF27-BEF872422669}"/>
            </a:ext>
          </a:extLst>
        </xdr:cNvPr>
        <xdr:cNvCxnSpPr/>
      </xdr:nvCxnSpPr>
      <xdr:spPr>
        <a:xfrm>
          <a:off x="6719888" y="1859756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91</xdr:row>
      <xdr:rowOff>85725</xdr:rowOff>
    </xdr:from>
    <xdr:to>
      <xdr:col>38</xdr:col>
      <xdr:colOff>247650</xdr:colOff>
      <xdr:row>91</xdr:row>
      <xdr:rowOff>95250</xdr:rowOff>
    </xdr:to>
    <xdr:cxnSp macro="">
      <xdr:nvCxnSpPr>
        <xdr:cNvPr id="40" name="Gerade Verbindung 30">
          <a:extLst>
            <a:ext uri="{FF2B5EF4-FFF2-40B4-BE49-F238E27FC236}">
              <a16:creationId xmlns:a16="http://schemas.microsoft.com/office/drawing/2014/main" id="{ADBE438E-0A22-44AA-94D4-F597968710ED}"/>
            </a:ext>
          </a:extLst>
        </xdr:cNvPr>
        <xdr:cNvCxnSpPr/>
      </xdr:nvCxnSpPr>
      <xdr:spPr>
        <a:xfrm>
          <a:off x="9353550" y="1903095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41" name="Gerade Verbindung 20">
          <a:extLst>
            <a:ext uri="{FF2B5EF4-FFF2-40B4-BE49-F238E27FC236}">
              <a16:creationId xmlns:a16="http://schemas.microsoft.com/office/drawing/2014/main" id="{9815F243-56AF-4AB1-87A4-667A0C8F0BA2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42" name="Gerade Verbindung 23">
          <a:extLst>
            <a:ext uri="{FF2B5EF4-FFF2-40B4-BE49-F238E27FC236}">
              <a16:creationId xmlns:a16="http://schemas.microsoft.com/office/drawing/2014/main" id="{0A2671C5-F0E5-4D40-B5A4-BDBC5EA65CDC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43" name="Gerade Verbindung 27">
          <a:extLst>
            <a:ext uri="{FF2B5EF4-FFF2-40B4-BE49-F238E27FC236}">
              <a16:creationId xmlns:a16="http://schemas.microsoft.com/office/drawing/2014/main" id="{7942810E-ABCE-447D-9AEC-F71A88574DDF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44" name="Gerade Verbindung 30">
          <a:extLst>
            <a:ext uri="{FF2B5EF4-FFF2-40B4-BE49-F238E27FC236}">
              <a16:creationId xmlns:a16="http://schemas.microsoft.com/office/drawing/2014/main" id="{282462D1-5FA0-435D-9E4C-A394FFD8CA47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6" name="Gerade Verbindung 20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>
          <a:off x="5619750" y="1833563"/>
          <a:ext cx="0" cy="1943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7" name="Gerade Verbindung 23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 flipV="1">
          <a:off x="5619750" y="3771900"/>
          <a:ext cx="51958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8" name="Gerade Verbindung 2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/>
      </xdr:nvCxnSpPr>
      <xdr:spPr>
        <a:xfrm>
          <a:off x="5614988" y="1831181"/>
          <a:ext cx="714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12" name="Gerade Verbindung 20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13" name="Gerade Verbindung 23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CxnSpPr/>
      </xdr:nvCxnSpPr>
      <xdr:spPr>
        <a:xfrm flipV="1">
          <a:off x="6724650" y="3524250"/>
          <a:ext cx="57673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14" name="Gerade Verbindung 27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17" name="Gerade Verbindung 20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18" name="Gerade Verbindung 23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 flipV="1">
          <a:off x="6724650" y="3524250"/>
          <a:ext cx="57673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19" name="Gerade Verbindung 27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22" name="Gerade Verbindung 20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23" name="Gerade Verbindung 23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CxnSpPr/>
      </xdr:nvCxnSpPr>
      <xdr:spPr>
        <a:xfrm flipV="1">
          <a:off x="6724650" y="3524250"/>
          <a:ext cx="57673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24" name="Gerade Verbindung 27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27" name="Gerade Verbindung 20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28" name="Gerade Verbindung 23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CxnSpPr/>
      </xdr:nvCxnSpPr>
      <xdr:spPr>
        <a:xfrm flipV="1">
          <a:off x="6724650" y="3524250"/>
          <a:ext cx="57673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29" name="Gerade Verbindung 27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30" name="Gerade Verbindung 20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31" name="Gerade Verbindung 23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CxnSpPr/>
      </xdr:nvCxnSpPr>
      <xdr:spPr>
        <a:xfrm flipV="1">
          <a:off x="6724650" y="3524250"/>
          <a:ext cx="57673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32" name="Gerade Verbindung 27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33" name="Gerade Verbindung 20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34" name="Gerade Verbindung 23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CxnSpPr/>
      </xdr:nvCxnSpPr>
      <xdr:spPr>
        <a:xfrm flipV="1">
          <a:off x="6724650" y="3524250"/>
          <a:ext cx="57673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35" name="Gerade Verbindung 27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36" name="Gerade Verbindung 20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37" name="Gerade Verbindung 23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CxnSpPr/>
      </xdr:nvCxnSpPr>
      <xdr:spPr>
        <a:xfrm flipV="1">
          <a:off x="6724650" y="3524250"/>
          <a:ext cx="57673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38" name="Gerade Verbindung 2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39" name="Gerade Verbindung 20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40" name="Gerade Verbindung 23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CxnSpPr/>
      </xdr:nvCxnSpPr>
      <xdr:spPr>
        <a:xfrm flipV="1">
          <a:off x="6724650" y="3524250"/>
          <a:ext cx="57673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41" name="Gerade Verbindung 27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620FAF70-79E6-4E47-A088-9D273BAD20C4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3" name="Gerade Verbindung 23">
          <a:extLst>
            <a:ext uri="{FF2B5EF4-FFF2-40B4-BE49-F238E27FC236}">
              <a16:creationId xmlns:a16="http://schemas.microsoft.com/office/drawing/2014/main" id="{74990604-6856-4E6B-A885-8BCCAE28DB05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4" name="Gerade Verbindung 27">
          <a:extLst>
            <a:ext uri="{FF2B5EF4-FFF2-40B4-BE49-F238E27FC236}">
              <a16:creationId xmlns:a16="http://schemas.microsoft.com/office/drawing/2014/main" id="{E0E8D165-8B17-43B8-B342-08A01F6A95D2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5" name="Gerade Verbindung 30">
          <a:extLst>
            <a:ext uri="{FF2B5EF4-FFF2-40B4-BE49-F238E27FC236}">
              <a16:creationId xmlns:a16="http://schemas.microsoft.com/office/drawing/2014/main" id="{AF4E65C1-2B04-4FCF-8F8D-7C970255EEC3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9" name="Gerade Verbindung 20">
          <a:extLst>
            <a:ext uri="{FF2B5EF4-FFF2-40B4-BE49-F238E27FC236}">
              <a16:creationId xmlns:a16="http://schemas.microsoft.com/office/drawing/2014/main" id="{CC29274E-0502-47EC-AABC-7AB7B69EACC3}"/>
            </a:ext>
          </a:extLst>
        </xdr:cNvPr>
        <xdr:cNvCxnSpPr/>
      </xdr:nvCxnSpPr>
      <xdr:spPr>
        <a:xfrm>
          <a:off x="6724650" y="1862138"/>
          <a:ext cx="0" cy="1866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10" name="Gerade Verbindung 23">
          <a:extLst>
            <a:ext uri="{FF2B5EF4-FFF2-40B4-BE49-F238E27FC236}">
              <a16:creationId xmlns:a16="http://schemas.microsoft.com/office/drawing/2014/main" id="{C03794F6-A50A-4FB7-940A-8692EBFD6442}"/>
            </a:ext>
          </a:extLst>
        </xdr:cNvPr>
        <xdr:cNvCxnSpPr/>
      </xdr:nvCxnSpPr>
      <xdr:spPr>
        <a:xfrm flipV="1">
          <a:off x="6724650" y="37147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11" name="Gerade Verbindung 27">
          <a:extLst>
            <a:ext uri="{FF2B5EF4-FFF2-40B4-BE49-F238E27FC236}">
              <a16:creationId xmlns:a16="http://schemas.microsoft.com/office/drawing/2014/main" id="{0200D9B0-35F3-432B-A436-4A2DC71FB367}"/>
            </a:ext>
          </a:extLst>
        </xdr:cNvPr>
        <xdr:cNvCxnSpPr/>
      </xdr:nvCxnSpPr>
      <xdr:spPr>
        <a:xfrm>
          <a:off x="6719888" y="1859756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91</xdr:row>
      <xdr:rowOff>85725</xdr:rowOff>
    </xdr:from>
    <xdr:to>
      <xdr:col>38</xdr:col>
      <xdr:colOff>247650</xdr:colOff>
      <xdr:row>91</xdr:row>
      <xdr:rowOff>95250</xdr:rowOff>
    </xdr:to>
    <xdr:cxnSp macro="">
      <xdr:nvCxnSpPr>
        <xdr:cNvPr id="15" name="Gerade Verbindung 30">
          <a:extLst>
            <a:ext uri="{FF2B5EF4-FFF2-40B4-BE49-F238E27FC236}">
              <a16:creationId xmlns:a16="http://schemas.microsoft.com/office/drawing/2014/main" id="{DC8D286C-1B08-4FB0-B31D-93D4458731D8}"/>
            </a:ext>
          </a:extLst>
        </xdr:cNvPr>
        <xdr:cNvCxnSpPr/>
      </xdr:nvCxnSpPr>
      <xdr:spPr>
        <a:xfrm>
          <a:off x="9353550" y="1903095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16" name="Gerade Verbindung 20">
          <a:extLst>
            <a:ext uri="{FF2B5EF4-FFF2-40B4-BE49-F238E27FC236}">
              <a16:creationId xmlns:a16="http://schemas.microsoft.com/office/drawing/2014/main" id="{882B2907-5C62-4A27-822E-9ACA470A5373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20" name="Gerade Verbindung 23">
          <a:extLst>
            <a:ext uri="{FF2B5EF4-FFF2-40B4-BE49-F238E27FC236}">
              <a16:creationId xmlns:a16="http://schemas.microsoft.com/office/drawing/2014/main" id="{26A2F9FA-FC1B-4AC3-A88C-2BD22C1FA3B9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21" name="Gerade Verbindung 27">
          <a:extLst>
            <a:ext uri="{FF2B5EF4-FFF2-40B4-BE49-F238E27FC236}">
              <a16:creationId xmlns:a16="http://schemas.microsoft.com/office/drawing/2014/main" id="{E25B8103-5BD8-4286-86F7-0D1CFDB0DD4C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25" name="Gerade Verbindung 30">
          <a:extLst>
            <a:ext uri="{FF2B5EF4-FFF2-40B4-BE49-F238E27FC236}">
              <a16:creationId xmlns:a16="http://schemas.microsoft.com/office/drawing/2014/main" id="{9B5B3539-49FB-4ECE-803E-F26CF35D2E18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6" name="Gerade Verbindung 2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7" name="Gerade Verbindung 2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V="1">
          <a:off x="6724650" y="3524250"/>
          <a:ext cx="57673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8" name="Gerade Verbindung 2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6719888" y="1659731"/>
          <a:ext cx="3690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EC67BD64-BBBA-48D3-B7CA-6BDA1410894F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3" name="Gerade Verbindung 23">
          <a:extLst>
            <a:ext uri="{FF2B5EF4-FFF2-40B4-BE49-F238E27FC236}">
              <a16:creationId xmlns:a16="http://schemas.microsoft.com/office/drawing/2014/main" id="{FD230D7F-8723-4DB3-B611-6E420C6A8A42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4" name="Gerade Verbindung 27">
          <a:extLst>
            <a:ext uri="{FF2B5EF4-FFF2-40B4-BE49-F238E27FC236}">
              <a16:creationId xmlns:a16="http://schemas.microsoft.com/office/drawing/2014/main" id="{BAD0AB61-8EDC-490F-89F6-3F8DA941A485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5" name="Gerade Verbindung 30">
          <a:extLst>
            <a:ext uri="{FF2B5EF4-FFF2-40B4-BE49-F238E27FC236}">
              <a16:creationId xmlns:a16="http://schemas.microsoft.com/office/drawing/2014/main" id="{7534FD22-2EEB-4C3A-8655-1370E22CFECD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9" name="Gerade Verbindung 20">
          <a:extLst>
            <a:ext uri="{FF2B5EF4-FFF2-40B4-BE49-F238E27FC236}">
              <a16:creationId xmlns:a16="http://schemas.microsoft.com/office/drawing/2014/main" id="{CEAD8CFD-8777-4F67-811A-0887D0A9C824}"/>
            </a:ext>
          </a:extLst>
        </xdr:cNvPr>
        <xdr:cNvCxnSpPr/>
      </xdr:nvCxnSpPr>
      <xdr:spPr>
        <a:xfrm>
          <a:off x="6724650" y="1862138"/>
          <a:ext cx="0" cy="1866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10" name="Gerade Verbindung 23">
          <a:extLst>
            <a:ext uri="{FF2B5EF4-FFF2-40B4-BE49-F238E27FC236}">
              <a16:creationId xmlns:a16="http://schemas.microsoft.com/office/drawing/2014/main" id="{CABFCD21-FCBE-4223-B2B2-E6847B3026F7}"/>
            </a:ext>
          </a:extLst>
        </xdr:cNvPr>
        <xdr:cNvCxnSpPr/>
      </xdr:nvCxnSpPr>
      <xdr:spPr>
        <a:xfrm flipV="1">
          <a:off x="6724650" y="37147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11" name="Gerade Verbindung 27">
          <a:extLst>
            <a:ext uri="{FF2B5EF4-FFF2-40B4-BE49-F238E27FC236}">
              <a16:creationId xmlns:a16="http://schemas.microsoft.com/office/drawing/2014/main" id="{C46673BD-03FA-46AD-85F3-5C7999004E9F}"/>
            </a:ext>
          </a:extLst>
        </xdr:cNvPr>
        <xdr:cNvCxnSpPr/>
      </xdr:nvCxnSpPr>
      <xdr:spPr>
        <a:xfrm>
          <a:off x="6719888" y="1859756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91</xdr:row>
      <xdr:rowOff>85725</xdr:rowOff>
    </xdr:from>
    <xdr:to>
      <xdr:col>38</xdr:col>
      <xdr:colOff>247650</xdr:colOff>
      <xdr:row>91</xdr:row>
      <xdr:rowOff>95250</xdr:rowOff>
    </xdr:to>
    <xdr:cxnSp macro="">
      <xdr:nvCxnSpPr>
        <xdr:cNvPr id="12" name="Gerade Verbindung 30">
          <a:extLst>
            <a:ext uri="{FF2B5EF4-FFF2-40B4-BE49-F238E27FC236}">
              <a16:creationId xmlns:a16="http://schemas.microsoft.com/office/drawing/2014/main" id="{295E6C08-695A-47D6-8741-EA3FF732430C}"/>
            </a:ext>
          </a:extLst>
        </xdr:cNvPr>
        <xdr:cNvCxnSpPr/>
      </xdr:nvCxnSpPr>
      <xdr:spPr>
        <a:xfrm>
          <a:off x="9353550" y="1903095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13" name="Gerade Verbindung 20">
          <a:extLst>
            <a:ext uri="{FF2B5EF4-FFF2-40B4-BE49-F238E27FC236}">
              <a16:creationId xmlns:a16="http://schemas.microsoft.com/office/drawing/2014/main" id="{82C30D27-C84D-4DD1-92DC-FCD67C521C56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14" name="Gerade Verbindung 23">
          <a:extLst>
            <a:ext uri="{FF2B5EF4-FFF2-40B4-BE49-F238E27FC236}">
              <a16:creationId xmlns:a16="http://schemas.microsoft.com/office/drawing/2014/main" id="{3407FDCC-AA2A-4E5E-998F-60479838D903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15" name="Gerade Verbindung 27">
          <a:extLst>
            <a:ext uri="{FF2B5EF4-FFF2-40B4-BE49-F238E27FC236}">
              <a16:creationId xmlns:a16="http://schemas.microsoft.com/office/drawing/2014/main" id="{37C3E6B5-D895-40C7-BC2A-D1A0925A5DDF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16" name="Gerade Verbindung 30">
          <a:extLst>
            <a:ext uri="{FF2B5EF4-FFF2-40B4-BE49-F238E27FC236}">
              <a16:creationId xmlns:a16="http://schemas.microsoft.com/office/drawing/2014/main" id="{D9D71A23-7632-4F3D-B042-BBBB722B63FC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6" name="Gerade Verbindung 20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7" name="Gerade Verbindung 2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flipV="1">
          <a:off x="6724650" y="3524250"/>
          <a:ext cx="57673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8" name="Gerade Verbindung 2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B1CEF2E9-6B2B-4678-B44A-B09DB5A9EBDD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3" name="Gerade Verbindung 23">
          <a:extLst>
            <a:ext uri="{FF2B5EF4-FFF2-40B4-BE49-F238E27FC236}">
              <a16:creationId xmlns:a16="http://schemas.microsoft.com/office/drawing/2014/main" id="{983CE1FC-DCF3-4EB1-B08F-F36263FCA485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4" name="Gerade Verbindung 27">
          <a:extLst>
            <a:ext uri="{FF2B5EF4-FFF2-40B4-BE49-F238E27FC236}">
              <a16:creationId xmlns:a16="http://schemas.microsoft.com/office/drawing/2014/main" id="{4FC81908-CCD7-4E73-A450-9A5DEFD3123F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5" name="Gerade Verbindung 30">
          <a:extLst>
            <a:ext uri="{FF2B5EF4-FFF2-40B4-BE49-F238E27FC236}">
              <a16:creationId xmlns:a16="http://schemas.microsoft.com/office/drawing/2014/main" id="{54112B52-8CF5-45B5-869B-54A4A79A746C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9" name="Gerade Verbindung 20">
          <a:extLst>
            <a:ext uri="{FF2B5EF4-FFF2-40B4-BE49-F238E27FC236}">
              <a16:creationId xmlns:a16="http://schemas.microsoft.com/office/drawing/2014/main" id="{A27BD4F6-E4B6-4927-A4D0-387C2723C9CC}"/>
            </a:ext>
          </a:extLst>
        </xdr:cNvPr>
        <xdr:cNvCxnSpPr/>
      </xdr:nvCxnSpPr>
      <xdr:spPr>
        <a:xfrm>
          <a:off x="6724650" y="1862138"/>
          <a:ext cx="0" cy="1866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10" name="Gerade Verbindung 23">
          <a:extLst>
            <a:ext uri="{FF2B5EF4-FFF2-40B4-BE49-F238E27FC236}">
              <a16:creationId xmlns:a16="http://schemas.microsoft.com/office/drawing/2014/main" id="{126E0050-4855-4CD8-BA61-317E9D49F077}"/>
            </a:ext>
          </a:extLst>
        </xdr:cNvPr>
        <xdr:cNvCxnSpPr/>
      </xdr:nvCxnSpPr>
      <xdr:spPr>
        <a:xfrm flipV="1">
          <a:off x="6724650" y="37147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11" name="Gerade Verbindung 27">
          <a:extLst>
            <a:ext uri="{FF2B5EF4-FFF2-40B4-BE49-F238E27FC236}">
              <a16:creationId xmlns:a16="http://schemas.microsoft.com/office/drawing/2014/main" id="{54F6ACC7-3AE0-4F0D-9AB5-0B96E314C577}"/>
            </a:ext>
          </a:extLst>
        </xdr:cNvPr>
        <xdr:cNvCxnSpPr/>
      </xdr:nvCxnSpPr>
      <xdr:spPr>
        <a:xfrm>
          <a:off x="6719888" y="1859756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91</xdr:row>
      <xdr:rowOff>85725</xdr:rowOff>
    </xdr:from>
    <xdr:to>
      <xdr:col>38</xdr:col>
      <xdr:colOff>247650</xdr:colOff>
      <xdr:row>91</xdr:row>
      <xdr:rowOff>95250</xdr:rowOff>
    </xdr:to>
    <xdr:cxnSp macro="">
      <xdr:nvCxnSpPr>
        <xdr:cNvPr id="12" name="Gerade Verbindung 30">
          <a:extLst>
            <a:ext uri="{FF2B5EF4-FFF2-40B4-BE49-F238E27FC236}">
              <a16:creationId xmlns:a16="http://schemas.microsoft.com/office/drawing/2014/main" id="{0BAC4B7B-F6D2-4525-814B-B7C818E4E36A}"/>
            </a:ext>
          </a:extLst>
        </xdr:cNvPr>
        <xdr:cNvCxnSpPr/>
      </xdr:nvCxnSpPr>
      <xdr:spPr>
        <a:xfrm>
          <a:off x="9353550" y="1903095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13" name="Gerade Verbindung 20">
          <a:extLst>
            <a:ext uri="{FF2B5EF4-FFF2-40B4-BE49-F238E27FC236}">
              <a16:creationId xmlns:a16="http://schemas.microsoft.com/office/drawing/2014/main" id="{764D53EA-5741-4BD7-B3F9-A4C771EB3293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14" name="Gerade Verbindung 23">
          <a:extLst>
            <a:ext uri="{FF2B5EF4-FFF2-40B4-BE49-F238E27FC236}">
              <a16:creationId xmlns:a16="http://schemas.microsoft.com/office/drawing/2014/main" id="{8AE5638C-1AC8-40E7-9466-8EF1BCCA7EAD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15" name="Gerade Verbindung 27">
          <a:extLst>
            <a:ext uri="{FF2B5EF4-FFF2-40B4-BE49-F238E27FC236}">
              <a16:creationId xmlns:a16="http://schemas.microsoft.com/office/drawing/2014/main" id="{9064C8C9-AFE0-4C9F-A575-702212F7D71E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16" name="Gerade Verbindung 30">
          <a:extLst>
            <a:ext uri="{FF2B5EF4-FFF2-40B4-BE49-F238E27FC236}">
              <a16:creationId xmlns:a16="http://schemas.microsoft.com/office/drawing/2014/main" id="{A9A0A553-FE99-44C6-8F0A-58C6820CE337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6" name="Gerade Verbindung 20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7" name="Gerade Verbindung 23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flipV="1">
          <a:off x="6724650" y="3524250"/>
          <a:ext cx="57673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8" name="Gerade Verbindung 2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0ADB9845-E317-4F98-9928-D3682411D687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3" name="Gerade Verbindung 23">
          <a:extLst>
            <a:ext uri="{FF2B5EF4-FFF2-40B4-BE49-F238E27FC236}">
              <a16:creationId xmlns:a16="http://schemas.microsoft.com/office/drawing/2014/main" id="{A928A5D6-D6BA-44DD-9E48-8A19D00E559B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4" name="Gerade Verbindung 27">
          <a:extLst>
            <a:ext uri="{FF2B5EF4-FFF2-40B4-BE49-F238E27FC236}">
              <a16:creationId xmlns:a16="http://schemas.microsoft.com/office/drawing/2014/main" id="{E9A90031-DFB9-48D5-9A0C-F70F3F25BAED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5" name="Gerade Verbindung 30">
          <a:extLst>
            <a:ext uri="{FF2B5EF4-FFF2-40B4-BE49-F238E27FC236}">
              <a16:creationId xmlns:a16="http://schemas.microsoft.com/office/drawing/2014/main" id="{9ED7F008-DBB0-41DF-A40E-4A05A80467B3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9" name="Gerade Verbindung 20">
          <a:extLst>
            <a:ext uri="{FF2B5EF4-FFF2-40B4-BE49-F238E27FC236}">
              <a16:creationId xmlns:a16="http://schemas.microsoft.com/office/drawing/2014/main" id="{7DF7F025-EF98-4496-BD3B-E6882F414CC3}"/>
            </a:ext>
          </a:extLst>
        </xdr:cNvPr>
        <xdr:cNvCxnSpPr/>
      </xdr:nvCxnSpPr>
      <xdr:spPr>
        <a:xfrm>
          <a:off x="6724650" y="1862138"/>
          <a:ext cx="0" cy="1866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10" name="Gerade Verbindung 23">
          <a:extLst>
            <a:ext uri="{FF2B5EF4-FFF2-40B4-BE49-F238E27FC236}">
              <a16:creationId xmlns:a16="http://schemas.microsoft.com/office/drawing/2014/main" id="{4D91011E-CC3B-4649-B50E-8B9CA9100124}"/>
            </a:ext>
          </a:extLst>
        </xdr:cNvPr>
        <xdr:cNvCxnSpPr/>
      </xdr:nvCxnSpPr>
      <xdr:spPr>
        <a:xfrm flipV="1">
          <a:off x="6724650" y="37147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11" name="Gerade Verbindung 27">
          <a:extLst>
            <a:ext uri="{FF2B5EF4-FFF2-40B4-BE49-F238E27FC236}">
              <a16:creationId xmlns:a16="http://schemas.microsoft.com/office/drawing/2014/main" id="{32EBAFF5-9FF9-433B-B4E0-54B6DE84EB2E}"/>
            </a:ext>
          </a:extLst>
        </xdr:cNvPr>
        <xdr:cNvCxnSpPr/>
      </xdr:nvCxnSpPr>
      <xdr:spPr>
        <a:xfrm>
          <a:off x="6719888" y="1859756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91</xdr:row>
      <xdr:rowOff>85725</xdr:rowOff>
    </xdr:from>
    <xdr:to>
      <xdr:col>38</xdr:col>
      <xdr:colOff>247650</xdr:colOff>
      <xdr:row>91</xdr:row>
      <xdr:rowOff>95250</xdr:rowOff>
    </xdr:to>
    <xdr:cxnSp macro="">
      <xdr:nvCxnSpPr>
        <xdr:cNvPr id="12" name="Gerade Verbindung 30">
          <a:extLst>
            <a:ext uri="{FF2B5EF4-FFF2-40B4-BE49-F238E27FC236}">
              <a16:creationId xmlns:a16="http://schemas.microsoft.com/office/drawing/2014/main" id="{18F61715-19A5-4369-9226-234B1A5F2C70}"/>
            </a:ext>
          </a:extLst>
        </xdr:cNvPr>
        <xdr:cNvCxnSpPr/>
      </xdr:nvCxnSpPr>
      <xdr:spPr>
        <a:xfrm>
          <a:off x="9353550" y="1903095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13" name="Gerade Verbindung 20">
          <a:extLst>
            <a:ext uri="{FF2B5EF4-FFF2-40B4-BE49-F238E27FC236}">
              <a16:creationId xmlns:a16="http://schemas.microsoft.com/office/drawing/2014/main" id="{8D463349-6647-4849-B385-45168E84771C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14" name="Gerade Verbindung 23">
          <a:extLst>
            <a:ext uri="{FF2B5EF4-FFF2-40B4-BE49-F238E27FC236}">
              <a16:creationId xmlns:a16="http://schemas.microsoft.com/office/drawing/2014/main" id="{4082755C-2A8E-479C-A851-B9185881CD86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15" name="Gerade Verbindung 27">
          <a:extLst>
            <a:ext uri="{FF2B5EF4-FFF2-40B4-BE49-F238E27FC236}">
              <a16:creationId xmlns:a16="http://schemas.microsoft.com/office/drawing/2014/main" id="{CD4061DB-66C6-43CB-93EE-37FC70F9C700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16" name="Gerade Verbindung 30">
          <a:extLst>
            <a:ext uri="{FF2B5EF4-FFF2-40B4-BE49-F238E27FC236}">
              <a16:creationId xmlns:a16="http://schemas.microsoft.com/office/drawing/2014/main" id="{C34AF933-F9E1-4B8C-B0F2-6B55E9FEAD27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21" name="Gerade Verbindung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/>
      </xdr:nvCxnSpPr>
      <xdr:spPr>
        <a:xfrm>
          <a:off x="6381750" y="1633538"/>
          <a:ext cx="0" cy="1638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24" name="Gerade Verbindung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flipV="1">
          <a:off x="6381750" y="3257550"/>
          <a:ext cx="51196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28" name="Gerade Verbindung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>
        <a:xfrm>
          <a:off x="6376988" y="1631156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17" name="Gerade Verbindung 20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18" name="Gerade Verbindung 23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 flipV="1">
          <a:off x="6724650" y="3524250"/>
          <a:ext cx="57673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19" name="Gerade Verbindung 27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A038434A-6824-4006-98A6-E95014CAEFDD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3" name="Gerade Verbindung 23">
          <a:extLst>
            <a:ext uri="{FF2B5EF4-FFF2-40B4-BE49-F238E27FC236}">
              <a16:creationId xmlns:a16="http://schemas.microsoft.com/office/drawing/2014/main" id="{42B99CB5-7729-4A9F-AEE6-BEFB3EF9FE14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4" name="Gerade Verbindung 27">
          <a:extLst>
            <a:ext uri="{FF2B5EF4-FFF2-40B4-BE49-F238E27FC236}">
              <a16:creationId xmlns:a16="http://schemas.microsoft.com/office/drawing/2014/main" id="{20E6CF38-5F9B-4CE6-AEC4-7A6346866626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5" name="Gerade Verbindung 30">
          <a:extLst>
            <a:ext uri="{FF2B5EF4-FFF2-40B4-BE49-F238E27FC236}">
              <a16:creationId xmlns:a16="http://schemas.microsoft.com/office/drawing/2014/main" id="{84745AE0-E4B3-4113-8074-C9B7A29AF47E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6" name="Gerade Verbindung 20">
          <a:extLst>
            <a:ext uri="{FF2B5EF4-FFF2-40B4-BE49-F238E27FC236}">
              <a16:creationId xmlns:a16="http://schemas.microsoft.com/office/drawing/2014/main" id="{6599A5B3-640E-407A-A18A-C7B3467BEAF6}"/>
            </a:ext>
          </a:extLst>
        </xdr:cNvPr>
        <xdr:cNvCxnSpPr/>
      </xdr:nvCxnSpPr>
      <xdr:spPr>
        <a:xfrm>
          <a:off x="6724650" y="1862138"/>
          <a:ext cx="0" cy="1866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7" name="Gerade Verbindung 23">
          <a:extLst>
            <a:ext uri="{FF2B5EF4-FFF2-40B4-BE49-F238E27FC236}">
              <a16:creationId xmlns:a16="http://schemas.microsoft.com/office/drawing/2014/main" id="{B9CDCF6F-CE67-422D-9473-D48F8C270083}"/>
            </a:ext>
          </a:extLst>
        </xdr:cNvPr>
        <xdr:cNvCxnSpPr/>
      </xdr:nvCxnSpPr>
      <xdr:spPr>
        <a:xfrm flipV="1">
          <a:off x="6724650" y="37147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8" name="Gerade Verbindung 27">
          <a:extLst>
            <a:ext uri="{FF2B5EF4-FFF2-40B4-BE49-F238E27FC236}">
              <a16:creationId xmlns:a16="http://schemas.microsoft.com/office/drawing/2014/main" id="{311AAC9E-5AF2-47D3-A000-58AD1E9F27F6}"/>
            </a:ext>
          </a:extLst>
        </xdr:cNvPr>
        <xdr:cNvCxnSpPr/>
      </xdr:nvCxnSpPr>
      <xdr:spPr>
        <a:xfrm>
          <a:off x="6719888" y="1859756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91</xdr:row>
      <xdr:rowOff>85725</xdr:rowOff>
    </xdr:from>
    <xdr:to>
      <xdr:col>38</xdr:col>
      <xdr:colOff>247650</xdr:colOff>
      <xdr:row>91</xdr:row>
      <xdr:rowOff>95250</xdr:rowOff>
    </xdr:to>
    <xdr:cxnSp macro="">
      <xdr:nvCxnSpPr>
        <xdr:cNvPr id="9" name="Gerade Verbindung 30">
          <a:extLst>
            <a:ext uri="{FF2B5EF4-FFF2-40B4-BE49-F238E27FC236}">
              <a16:creationId xmlns:a16="http://schemas.microsoft.com/office/drawing/2014/main" id="{FB09E784-C3E7-4CB9-9EA5-7A2C86CD5BC1}"/>
            </a:ext>
          </a:extLst>
        </xdr:cNvPr>
        <xdr:cNvCxnSpPr/>
      </xdr:nvCxnSpPr>
      <xdr:spPr>
        <a:xfrm>
          <a:off x="9353550" y="1903095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10" name="Gerade Verbindung 20">
          <a:extLst>
            <a:ext uri="{FF2B5EF4-FFF2-40B4-BE49-F238E27FC236}">
              <a16:creationId xmlns:a16="http://schemas.microsoft.com/office/drawing/2014/main" id="{00388830-D042-49AB-AE43-27866228B723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11" name="Gerade Verbindung 23">
          <a:extLst>
            <a:ext uri="{FF2B5EF4-FFF2-40B4-BE49-F238E27FC236}">
              <a16:creationId xmlns:a16="http://schemas.microsoft.com/office/drawing/2014/main" id="{038BD0EA-B68F-4652-A237-84A9F9F7E4D6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12" name="Gerade Verbindung 27">
          <a:extLst>
            <a:ext uri="{FF2B5EF4-FFF2-40B4-BE49-F238E27FC236}">
              <a16:creationId xmlns:a16="http://schemas.microsoft.com/office/drawing/2014/main" id="{32FC10EB-6899-4EA9-9001-26A302785057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13" name="Gerade Verbindung 30">
          <a:extLst>
            <a:ext uri="{FF2B5EF4-FFF2-40B4-BE49-F238E27FC236}">
              <a16:creationId xmlns:a16="http://schemas.microsoft.com/office/drawing/2014/main" id="{C747F011-23D1-4565-AA05-DECD4982728B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6" name="Gerade Verbindung 20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7" name="Gerade Verbindung 23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flipV="1">
          <a:off x="6724650" y="3524250"/>
          <a:ext cx="51196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8" name="Gerade Verbindung 2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14" name="Gerade Verbindung 20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15" name="Gerade Verbindung 23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 flipV="1">
          <a:off x="6724650" y="3524250"/>
          <a:ext cx="57673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16" name="Gerade Verbindung 27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22" name="Gerade Verbindung 20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23" name="Gerade Verbindung 23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CxnSpPr/>
      </xdr:nvCxnSpPr>
      <xdr:spPr>
        <a:xfrm flipV="1">
          <a:off x="6724650" y="3524250"/>
          <a:ext cx="57673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24" name="Gerade Verbindung 27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BD0D42AE-C1A1-4A5F-BE24-0B8B88749AC8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3" name="Gerade Verbindung 23">
          <a:extLst>
            <a:ext uri="{FF2B5EF4-FFF2-40B4-BE49-F238E27FC236}">
              <a16:creationId xmlns:a16="http://schemas.microsoft.com/office/drawing/2014/main" id="{8102C6DA-0777-46C9-B48B-0165C59E3884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4" name="Gerade Verbindung 27">
          <a:extLst>
            <a:ext uri="{FF2B5EF4-FFF2-40B4-BE49-F238E27FC236}">
              <a16:creationId xmlns:a16="http://schemas.microsoft.com/office/drawing/2014/main" id="{A0AF6EB5-F1A4-436B-9167-D42D4327F3A7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5" name="Gerade Verbindung 30">
          <a:extLst>
            <a:ext uri="{FF2B5EF4-FFF2-40B4-BE49-F238E27FC236}">
              <a16:creationId xmlns:a16="http://schemas.microsoft.com/office/drawing/2014/main" id="{7C7CA555-1811-401B-89DC-DE91C4D13529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9" name="Gerade Verbindung 20">
          <a:extLst>
            <a:ext uri="{FF2B5EF4-FFF2-40B4-BE49-F238E27FC236}">
              <a16:creationId xmlns:a16="http://schemas.microsoft.com/office/drawing/2014/main" id="{DADC8E9C-AE98-439D-B876-87FDA47E1148}"/>
            </a:ext>
          </a:extLst>
        </xdr:cNvPr>
        <xdr:cNvCxnSpPr/>
      </xdr:nvCxnSpPr>
      <xdr:spPr>
        <a:xfrm>
          <a:off x="6724650" y="1862138"/>
          <a:ext cx="0" cy="1866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10" name="Gerade Verbindung 23">
          <a:extLst>
            <a:ext uri="{FF2B5EF4-FFF2-40B4-BE49-F238E27FC236}">
              <a16:creationId xmlns:a16="http://schemas.microsoft.com/office/drawing/2014/main" id="{DF338816-D3FA-4D49-AD58-58C522F05DCB}"/>
            </a:ext>
          </a:extLst>
        </xdr:cNvPr>
        <xdr:cNvCxnSpPr/>
      </xdr:nvCxnSpPr>
      <xdr:spPr>
        <a:xfrm flipV="1">
          <a:off x="6724650" y="37147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11" name="Gerade Verbindung 27">
          <a:extLst>
            <a:ext uri="{FF2B5EF4-FFF2-40B4-BE49-F238E27FC236}">
              <a16:creationId xmlns:a16="http://schemas.microsoft.com/office/drawing/2014/main" id="{6D68283F-C00E-4F11-ACC5-989F6B4FA88B}"/>
            </a:ext>
          </a:extLst>
        </xdr:cNvPr>
        <xdr:cNvCxnSpPr/>
      </xdr:nvCxnSpPr>
      <xdr:spPr>
        <a:xfrm>
          <a:off x="6719888" y="1859756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91</xdr:row>
      <xdr:rowOff>85725</xdr:rowOff>
    </xdr:from>
    <xdr:to>
      <xdr:col>38</xdr:col>
      <xdr:colOff>247650</xdr:colOff>
      <xdr:row>91</xdr:row>
      <xdr:rowOff>95250</xdr:rowOff>
    </xdr:to>
    <xdr:cxnSp macro="">
      <xdr:nvCxnSpPr>
        <xdr:cNvPr id="12" name="Gerade Verbindung 30">
          <a:extLst>
            <a:ext uri="{FF2B5EF4-FFF2-40B4-BE49-F238E27FC236}">
              <a16:creationId xmlns:a16="http://schemas.microsoft.com/office/drawing/2014/main" id="{D0975B0D-B808-4D78-AC82-502A4678BA59}"/>
            </a:ext>
          </a:extLst>
        </xdr:cNvPr>
        <xdr:cNvCxnSpPr/>
      </xdr:nvCxnSpPr>
      <xdr:spPr>
        <a:xfrm>
          <a:off x="9353550" y="1903095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13" name="Gerade Verbindung 20">
          <a:extLst>
            <a:ext uri="{FF2B5EF4-FFF2-40B4-BE49-F238E27FC236}">
              <a16:creationId xmlns:a16="http://schemas.microsoft.com/office/drawing/2014/main" id="{4D0A089A-DB22-486F-82C7-34789F9C9DD6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17" name="Gerade Verbindung 23">
          <a:extLst>
            <a:ext uri="{FF2B5EF4-FFF2-40B4-BE49-F238E27FC236}">
              <a16:creationId xmlns:a16="http://schemas.microsoft.com/office/drawing/2014/main" id="{551FB8E4-A09D-4141-B1D6-E0BC8C0B9300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18" name="Gerade Verbindung 27">
          <a:extLst>
            <a:ext uri="{FF2B5EF4-FFF2-40B4-BE49-F238E27FC236}">
              <a16:creationId xmlns:a16="http://schemas.microsoft.com/office/drawing/2014/main" id="{E088A0A1-2CBB-479E-896E-AFDBA10F2589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19" name="Gerade Verbindung 30">
          <a:extLst>
            <a:ext uri="{FF2B5EF4-FFF2-40B4-BE49-F238E27FC236}">
              <a16:creationId xmlns:a16="http://schemas.microsoft.com/office/drawing/2014/main" id="{646D4DC0-986F-479D-93CB-F1FA32D08198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6" name="Gerade Verbindung 20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8" name="Gerade Verbindung 2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14" name="Gerade Verbindung 20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16" name="Gerade Verbindung 27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22" name="Gerade Verbindung 20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24" name="Gerade Verbindung 27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30" name="Gerade Verbindung 20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32" name="Gerade Verbindung 27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EDF2F93F-C72B-43DB-B978-B39007F358B1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3" name="Gerade Verbindung 23">
          <a:extLst>
            <a:ext uri="{FF2B5EF4-FFF2-40B4-BE49-F238E27FC236}">
              <a16:creationId xmlns:a16="http://schemas.microsoft.com/office/drawing/2014/main" id="{8C16C90A-67DF-4D6E-B004-0C35F2896967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4" name="Gerade Verbindung 27">
          <a:extLst>
            <a:ext uri="{FF2B5EF4-FFF2-40B4-BE49-F238E27FC236}">
              <a16:creationId xmlns:a16="http://schemas.microsoft.com/office/drawing/2014/main" id="{5B877D98-CF26-4342-98F2-20E1A65C08AF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5" name="Gerade Verbindung 30">
          <a:extLst>
            <a:ext uri="{FF2B5EF4-FFF2-40B4-BE49-F238E27FC236}">
              <a16:creationId xmlns:a16="http://schemas.microsoft.com/office/drawing/2014/main" id="{9046904A-C0F6-4BD8-8B88-881558735C16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7" name="Gerade Verbindung 20">
          <a:extLst>
            <a:ext uri="{FF2B5EF4-FFF2-40B4-BE49-F238E27FC236}">
              <a16:creationId xmlns:a16="http://schemas.microsoft.com/office/drawing/2014/main" id="{4B36D080-7472-4C15-92FF-9421FEE296D8}"/>
            </a:ext>
          </a:extLst>
        </xdr:cNvPr>
        <xdr:cNvCxnSpPr/>
      </xdr:nvCxnSpPr>
      <xdr:spPr>
        <a:xfrm>
          <a:off x="6724650" y="1862138"/>
          <a:ext cx="0" cy="1866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9" name="Gerade Verbindung 23">
          <a:extLst>
            <a:ext uri="{FF2B5EF4-FFF2-40B4-BE49-F238E27FC236}">
              <a16:creationId xmlns:a16="http://schemas.microsoft.com/office/drawing/2014/main" id="{FFB05BD6-EBE6-40EF-80C8-05B8EACF7194}"/>
            </a:ext>
          </a:extLst>
        </xdr:cNvPr>
        <xdr:cNvCxnSpPr/>
      </xdr:nvCxnSpPr>
      <xdr:spPr>
        <a:xfrm flipV="1">
          <a:off x="6724650" y="37147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10" name="Gerade Verbindung 27">
          <a:extLst>
            <a:ext uri="{FF2B5EF4-FFF2-40B4-BE49-F238E27FC236}">
              <a16:creationId xmlns:a16="http://schemas.microsoft.com/office/drawing/2014/main" id="{9DC5A03E-E5A4-4D8E-B2A9-AECDB7907436}"/>
            </a:ext>
          </a:extLst>
        </xdr:cNvPr>
        <xdr:cNvCxnSpPr/>
      </xdr:nvCxnSpPr>
      <xdr:spPr>
        <a:xfrm>
          <a:off x="6719888" y="1859756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91</xdr:row>
      <xdr:rowOff>85725</xdr:rowOff>
    </xdr:from>
    <xdr:to>
      <xdr:col>38</xdr:col>
      <xdr:colOff>247650</xdr:colOff>
      <xdr:row>91</xdr:row>
      <xdr:rowOff>95250</xdr:rowOff>
    </xdr:to>
    <xdr:cxnSp macro="">
      <xdr:nvCxnSpPr>
        <xdr:cNvPr id="11" name="Gerade Verbindung 30">
          <a:extLst>
            <a:ext uri="{FF2B5EF4-FFF2-40B4-BE49-F238E27FC236}">
              <a16:creationId xmlns:a16="http://schemas.microsoft.com/office/drawing/2014/main" id="{46CCE532-F175-4C16-9731-834AF97F359A}"/>
            </a:ext>
          </a:extLst>
        </xdr:cNvPr>
        <xdr:cNvCxnSpPr/>
      </xdr:nvCxnSpPr>
      <xdr:spPr>
        <a:xfrm>
          <a:off x="9353550" y="1903095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12" name="Gerade Verbindung 20">
          <a:extLst>
            <a:ext uri="{FF2B5EF4-FFF2-40B4-BE49-F238E27FC236}">
              <a16:creationId xmlns:a16="http://schemas.microsoft.com/office/drawing/2014/main" id="{0527CA8F-22FE-48EB-9D8C-2ED46297F389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13" name="Gerade Verbindung 23">
          <a:extLst>
            <a:ext uri="{FF2B5EF4-FFF2-40B4-BE49-F238E27FC236}">
              <a16:creationId xmlns:a16="http://schemas.microsoft.com/office/drawing/2014/main" id="{44057EE3-4BDD-4FFC-9EEA-3BBC34DF0E4D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15" name="Gerade Verbindung 27">
          <a:extLst>
            <a:ext uri="{FF2B5EF4-FFF2-40B4-BE49-F238E27FC236}">
              <a16:creationId xmlns:a16="http://schemas.microsoft.com/office/drawing/2014/main" id="{57FE2D55-E117-4978-B9C1-4E5B056C0DB8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17" name="Gerade Verbindung 30">
          <a:extLst>
            <a:ext uri="{FF2B5EF4-FFF2-40B4-BE49-F238E27FC236}">
              <a16:creationId xmlns:a16="http://schemas.microsoft.com/office/drawing/2014/main" id="{17208A03-B98F-47A6-9091-A829F06277F5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152400</xdr:colOff>
      <xdr:row>15</xdr:row>
      <xdr:rowOff>104786</xdr:rowOff>
    </xdr:from>
    <xdr:to>
      <xdr:col>38</xdr:col>
      <xdr:colOff>95250</xdr:colOff>
      <xdr:row>15</xdr:row>
      <xdr:rowOff>109548</xdr:rowOff>
    </xdr:to>
    <xdr:cxnSp macro="">
      <xdr:nvCxnSpPr>
        <xdr:cNvPr id="3" name="Gerade Verbindung 8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>
          <a:off x="7810500" y="1771661"/>
          <a:ext cx="2686050" cy="476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8" name="Gerade Verbindung 2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CxnSpPr/>
      </xdr:nvCxnSpPr>
      <xdr:spPr>
        <a:xfrm>
          <a:off x="5614988" y="1831181"/>
          <a:ext cx="714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152400</xdr:colOff>
      <xdr:row>15</xdr:row>
      <xdr:rowOff>104786</xdr:rowOff>
    </xdr:from>
    <xdr:to>
      <xdr:col>38</xdr:col>
      <xdr:colOff>95250</xdr:colOff>
      <xdr:row>15</xdr:row>
      <xdr:rowOff>109548</xdr:rowOff>
    </xdr:to>
    <xdr:cxnSp macro="">
      <xdr:nvCxnSpPr>
        <xdr:cNvPr id="10" name="Gerade Verbindung 8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/>
      </xdr:nvCxnSpPr>
      <xdr:spPr>
        <a:xfrm>
          <a:off x="7810500" y="1771661"/>
          <a:ext cx="2686050" cy="476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152400</xdr:colOff>
      <xdr:row>15</xdr:row>
      <xdr:rowOff>104786</xdr:rowOff>
    </xdr:from>
    <xdr:to>
      <xdr:col>38</xdr:col>
      <xdr:colOff>95250</xdr:colOff>
      <xdr:row>15</xdr:row>
      <xdr:rowOff>109548</xdr:rowOff>
    </xdr:to>
    <xdr:cxnSp macro="">
      <xdr:nvCxnSpPr>
        <xdr:cNvPr id="11" name="Gerade Verbindung 8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>
          <a:off x="9029700" y="1657361"/>
          <a:ext cx="3181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14" name="Gerade Verbindung 27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17" name="Gerade Verbindung 27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20" name="Gerade Verbindung 27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701D645C-7C65-4E64-AFD4-21364011B547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4" name="Gerade Verbindung 23">
          <a:extLst>
            <a:ext uri="{FF2B5EF4-FFF2-40B4-BE49-F238E27FC236}">
              <a16:creationId xmlns:a16="http://schemas.microsoft.com/office/drawing/2014/main" id="{D9E3751C-B556-44FF-ACEB-04117C005581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5" name="Gerade Verbindung 27">
          <a:extLst>
            <a:ext uri="{FF2B5EF4-FFF2-40B4-BE49-F238E27FC236}">
              <a16:creationId xmlns:a16="http://schemas.microsoft.com/office/drawing/2014/main" id="{E887EDD9-6916-45A2-B3EA-9900B7D58EB6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6" name="Gerade Verbindung 30">
          <a:extLst>
            <a:ext uri="{FF2B5EF4-FFF2-40B4-BE49-F238E27FC236}">
              <a16:creationId xmlns:a16="http://schemas.microsoft.com/office/drawing/2014/main" id="{CABDF059-F661-4307-82ED-DE6168B0F21E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7" name="Gerade Verbindung 20">
          <a:extLst>
            <a:ext uri="{FF2B5EF4-FFF2-40B4-BE49-F238E27FC236}">
              <a16:creationId xmlns:a16="http://schemas.microsoft.com/office/drawing/2014/main" id="{270D695B-2853-454F-847E-5A4363A96FB3}"/>
            </a:ext>
          </a:extLst>
        </xdr:cNvPr>
        <xdr:cNvCxnSpPr/>
      </xdr:nvCxnSpPr>
      <xdr:spPr>
        <a:xfrm>
          <a:off x="6724650" y="1862138"/>
          <a:ext cx="0" cy="1866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9" name="Gerade Verbindung 23">
          <a:extLst>
            <a:ext uri="{FF2B5EF4-FFF2-40B4-BE49-F238E27FC236}">
              <a16:creationId xmlns:a16="http://schemas.microsoft.com/office/drawing/2014/main" id="{FE6B0B44-BFC5-41B7-9ECD-60A012FA910B}"/>
            </a:ext>
          </a:extLst>
        </xdr:cNvPr>
        <xdr:cNvCxnSpPr/>
      </xdr:nvCxnSpPr>
      <xdr:spPr>
        <a:xfrm flipV="1">
          <a:off x="6724650" y="37147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12" name="Gerade Verbindung 27">
          <a:extLst>
            <a:ext uri="{FF2B5EF4-FFF2-40B4-BE49-F238E27FC236}">
              <a16:creationId xmlns:a16="http://schemas.microsoft.com/office/drawing/2014/main" id="{F38024BE-590B-4BB7-B1AC-6656F68B7A49}"/>
            </a:ext>
          </a:extLst>
        </xdr:cNvPr>
        <xdr:cNvCxnSpPr/>
      </xdr:nvCxnSpPr>
      <xdr:spPr>
        <a:xfrm>
          <a:off x="6719888" y="1859756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91</xdr:row>
      <xdr:rowOff>85725</xdr:rowOff>
    </xdr:from>
    <xdr:to>
      <xdr:col>38</xdr:col>
      <xdr:colOff>247650</xdr:colOff>
      <xdr:row>91</xdr:row>
      <xdr:rowOff>95250</xdr:rowOff>
    </xdr:to>
    <xdr:cxnSp macro="">
      <xdr:nvCxnSpPr>
        <xdr:cNvPr id="13" name="Gerade Verbindung 30">
          <a:extLst>
            <a:ext uri="{FF2B5EF4-FFF2-40B4-BE49-F238E27FC236}">
              <a16:creationId xmlns:a16="http://schemas.microsoft.com/office/drawing/2014/main" id="{C0FE876F-E984-42EA-BD77-BE539A2093CB}"/>
            </a:ext>
          </a:extLst>
        </xdr:cNvPr>
        <xdr:cNvCxnSpPr/>
      </xdr:nvCxnSpPr>
      <xdr:spPr>
        <a:xfrm>
          <a:off x="9353550" y="1903095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15" name="Gerade Verbindung 20">
          <a:extLst>
            <a:ext uri="{FF2B5EF4-FFF2-40B4-BE49-F238E27FC236}">
              <a16:creationId xmlns:a16="http://schemas.microsoft.com/office/drawing/2014/main" id="{8EAD4CA3-71A8-46D8-9269-4A8D45356ED7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16" name="Gerade Verbindung 23">
          <a:extLst>
            <a:ext uri="{FF2B5EF4-FFF2-40B4-BE49-F238E27FC236}">
              <a16:creationId xmlns:a16="http://schemas.microsoft.com/office/drawing/2014/main" id="{D4DE09EA-0378-469F-9F10-6E3DECF9FDD8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18" name="Gerade Verbindung 27">
          <a:extLst>
            <a:ext uri="{FF2B5EF4-FFF2-40B4-BE49-F238E27FC236}">
              <a16:creationId xmlns:a16="http://schemas.microsoft.com/office/drawing/2014/main" id="{315E7D5C-8F9C-4B6F-BE63-F238BD44C68E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19" name="Gerade Verbindung 30">
          <a:extLst>
            <a:ext uri="{FF2B5EF4-FFF2-40B4-BE49-F238E27FC236}">
              <a16:creationId xmlns:a16="http://schemas.microsoft.com/office/drawing/2014/main" id="{9AAD1104-6BDA-4FA1-94CB-8A210DEDD9BF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152400</xdr:colOff>
      <xdr:row>15</xdr:row>
      <xdr:rowOff>104786</xdr:rowOff>
    </xdr:from>
    <xdr:to>
      <xdr:col>38</xdr:col>
      <xdr:colOff>95250</xdr:colOff>
      <xdr:row>15</xdr:row>
      <xdr:rowOff>109548</xdr:rowOff>
    </xdr:to>
    <xdr:cxnSp macro="">
      <xdr:nvCxnSpPr>
        <xdr:cNvPr id="3" name="Gerade Verbindung 8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>
          <a:off x="7705725" y="1771661"/>
          <a:ext cx="2686050" cy="476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6" name="Gerade Verbindung 20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8" name="Gerade Verbindung 2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14" name="Gerade Verbindung 20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16" name="Gerade Verbindung 27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22" name="Gerade Verbindung 20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24" name="Gerade Verbindung 27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30" name="Gerade Verbindung 20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32" name="Gerade Verbindung 27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38" name="Gerade Verbindung 20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40" name="Gerade Verbindung 27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60BA2A50-B793-4408-A425-40B037D3342B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4" name="Gerade Verbindung 23">
          <a:extLst>
            <a:ext uri="{FF2B5EF4-FFF2-40B4-BE49-F238E27FC236}">
              <a16:creationId xmlns:a16="http://schemas.microsoft.com/office/drawing/2014/main" id="{12C14FBA-C5C0-429D-AA1B-AC23F90BE8AC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5" name="Gerade Verbindung 27">
          <a:extLst>
            <a:ext uri="{FF2B5EF4-FFF2-40B4-BE49-F238E27FC236}">
              <a16:creationId xmlns:a16="http://schemas.microsoft.com/office/drawing/2014/main" id="{3E000DC2-D0C4-4EE1-93FA-A87D4A1C7DBB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7" name="Gerade Verbindung 30">
          <a:extLst>
            <a:ext uri="{FF2B5EF4-FFF2-40B4-BE49-F238E27FC236}">
              <a16:creationId xmlns:a16="http://schemas.microsoft.com/office/drawing/2014/main" id="{BC509023-B55F-4CCE-BB28-95339908A1FC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9" name="Gerade Verbindung 20">
          <a:extLst>
            <a:ext uri="{FF2B5EF4-FFF2-40B4-BE49-F238E27FC236}">
              <a16:creationId xmlns:a16="http://schemas.microsoft.com/office/drawing/2014/main" id="{F1E0C962-47DB-42F0-8C11-1D5D29C1A259}"/>
            </a:ext>
          </a:extLst>
        </xdr:cNvPr>
        <xdr:cNvCxnSpPr/>
      </xdr:nvCxnSpPr>
      <xdr:spPr>
        <a:xfrm>
          <a:off x="6724650" y="1862138"/>
          <a:ext cx="0" cy="1866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10" name="Gerade Verbindung 23">
          <a:extLst>
            <a:ext uri="{FF2B5EF4-FFF2-40B4-BE49-F238E27FC236}">
              <a16:creationId xmlns:a16="http://schemas.microsoft.com/office/drawing/2014/main" id="{33DF29D1-3A36-40D3-BC8F-3D0A93C18381}"/>
            </a:ext>
          </a:extLst>
        </xdr:cNvPr>
        <xdr:cNvCxnSpPr/>
      </xdr:nvCxnSpPr>
      <xdr:spPr>
        <a:xfrm flipV="1">
          <a:off x="6724650" y="37147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11" name="Gerade Verbindung 27">
          <a:extLst>
            <a:ext uri="{FF2B5EF4-FFF2-40B4-BE49-F238E27FC236}">
              <a16:creationId xmlns:a16="http://schemas.microsoft.com/office/drawing/2014/main" id="{758DE0CF-6143-4C73-93FE-C5A1E6F898D9}"/>
            </a:ext>
          </a:extLst>
        </xdr:cNvPr>
        <xdr:cNvCxnSpPr/>
      </xdr:nvCxnSpPr>
      <xdr:spPr>
        <a:xfrm>
          <a:off x="6719888" y="1859756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91</xdr:row>
      <xdr:rowOff>85725</xdr:rowOff>
    </xdr:from>
    <xdr:to>
      <xdr:col>38</xdr:col>
      <xdr:colOff>247650</xdr:colOff>
      <xdr:row>91</xdr:row>
      <xdr:rowOff>95250</xdr:rowOff>
    </xdr:to>
    <xdr:cxnSp macro="">
      <xdr:nvCxnSpPr>
        <xdr:cNvPr id="12" name="Gerade Verbindung 30">
          <a:extLst>
            <a:ext uri="{FF2B5EF4-FFF2-40B4-BE49-F238E27FC236}">
              <a16:creationId xmlns:a16="http://schemas.microsoft.com/office/drawing/2014/main" id="{21933B6E-07C9-4A02-8CE5-B973BC48C775}"/>
            </a:ext>
          </a:extLst>
        </xdr:cNvPr>
        <xdr:cNvCxnSpPr/>
      </xdr:nvCxnSpPr>
      <xdr:spPr>
        <a:xfrm>
          <a:off x="9353550" y="1903095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13" name="Gerade Verbindung 20">
          <a:extLst>
            <a:ext uri="{FF2B5EF4-FFF2-40B4-BE49-F238E27FC236}">
              <a16:creationId xmlns:a16="http://schemas.microsoft.com/office/drawing/2014/main" id="{D83F5332-D1B1-4A42-A338-8221E3A5F69E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15" name="Gerade Verbindung 23">
          <a:extLst>
            <a:ext uri="{FF2B5EF4-FFF2-40B4-BE49-F238E27FC236}">
              <a16:creationId xmlns:a16="http://schemas.microsoft.com/office/drawing/2014/main" id="{7CB88D46-B46E-4D4E-84D0-420C7E4EDF9F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17" name="Gerade Verbindung 27">
          <a:extLst>
            <a:ext uri="{FF2B5EF4-FFF2-40B4-BE49-F238E27FC236}">
              <a16:creationId xmlns:a16="http://schemas.microsoft.com/office/drawing/2014/main" id="{55DFA8C5-99D2-49CC-81C3-5832DE15DE53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18" name="Gerade Verbindung 30">
          <a:extLst>
            <a:ext uri="{FF2B5EF4-FFF2-40B4-BE49-F238E27FC236}">
              <a16:creationId xmlns:a16="http://schemas.microsoft.com/office/drawing/2014/main" id="{D95230D2-0407-475B-853C-981EE3C84BE1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33\Desktop\Fahrtkosten\Km-Abrechnung%20doppisc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ahrtkosten%20Nov.2022-Juni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"/>
      <sheetName val="Februar"/>
      <sheetName val="März"/>
      <sheetName val="April"/>
      <sheetName val="Mai"/>
      <sheetName val="Juni"/>
      <sheetName val="Juli"/>
      <sheetName val="August"/>
      <sheetName val="September"/>
      <sheetName val="Oktober"/>
      <sheetName val="November"/>
      <sheetName val="Dezember"/>
      <sheetName val="Zusammenfassung Jahr"/>
      <sheetName val="Emissionsfaktoren"/>
    </sheetNames>
    <sheetDataSet>
      <sheetData sheetId="0">
        <row r="28">
          <cell r="C28" t="str">
            <v>Pkw (Diesel, mittel)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Januar"/>
      <sheetName val="Februar"/>
      <sheetName val="März"/>
      <sheetName val="April"/>
      <sheetName val="Mai"/>
      <sheetName val="Juni"/>
      <sheetName val="Juli"/>
      <sheetName val="August"/>
      <sheetName val="September"/>
      <sheetName val="Oktober"/>
      <sheetName val="November"/>
      <sheetName val="Dezember"/>
      <sheetName val="Emissionsfaktor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3" t="str">
            <v>Pkw (Benzin, klein)</v>
          </cell>
          <cell r="B3">
            <v>0.16450000000000001</v>
          </cell>
        </row>
        <row r="4">
          <cell r="A4" t="str">
            <v>Pkw (Benzin, mittel)</v>
          </cell>
          <cell r="B4">
            <v>0.21149999999999999</v>
          </cell>
        </row>
        <row r="5">
          <cell r="A5" t="str">
            <v>Pkw (Benzin, groß)</v>
          </cell>
          <cell r="B5">
            <v>0.25850000000000001</v>
          </cell>
        </row>
        <row r="6">
          <cell r="A6" t="str">
            <v>Pkw (Diesel, klein)</v>
          </cell>
          <cell r="B6">
            <v>0.13250000000000001</v>
          </cell>
        </row>
        <row r="7">
          <cell r="A7" t="str">
            <v>Pkw (Diesel, mittel)</v>
          </cell>
          <cell r="B7">
            <v>0.17224999999999999</v>
          </cell>
        </row>
        <row r="8">
          <cell r="A8" t="str">
            <v>Pkw (Diesel, groß)</v>
          </cell>
          <cell r="B8">
            <v>0.23849999999999999</v>
          </cell>
        </row>
        <row r="9">
          <cell r="A9" t="str">
            <v>Pkw (Erdgas, klein)</v>
          </cell>
          <cell r="B9">
            <v>0.1032</v>
          </cell>
        </row>
        <row r="10">
          <cell r="A10" t="str">
            <v>Pkw (Erdgas, mittel)</v>
          </cell>
          <cell r="B10">
            <v>0.1032</v>
          </cell>
        </row>
        <row r="11">
          <cell r="A11" t="str">
            <v>Pkw (Erdgas, groß)</v>
          </cell>
          <cell r="B11">
            <v>0.17199999999999999</v>
          </cell>
        </row>
        <row r="12">
          <cell r="A12" t="str">
            <v>Pkw (Autogas LPG, klein)</v>
          </cell>
          <cell r="B12">
            <v>0.1376</v>
          </cell>
        </row>
        <row r="13">
          <cell r="A13" t="str">
            <v>Pkw (Autogas LPG, mittel)</v>
          </cell>
          <cell r="B13">
            <v>0.18060000000000001</v>
          </cell>
        </row>
        <row r="14">
          <cell r="A14" t="str">
            <v>Pkw (Autogas LPG, groß)</v>
          </cell>
          <cell r="B14">
            <v>0.22359999999999999</v>
          </cell>
        </row>
        <row r="15">
          <cell r="A15" t="str">
            <v>Leichtbau-Elektro-PKW (konv. Strom)</v>
          </cell>
          <cell r="B15">
            <v>4.2800000000000005E-2</v>
          </cell>
        </row>
        <row r="16">
          <cell r="A16" t="str">
            <v>Leichtbau-Elektro-PKW (Ökostrom)</v>
          </cell>
          <cell r="B16">
            <v>3.8400000000000001E-3</v>
          </cell>
        </row>
        <row r="17">
          <cell r="A17" t="str">
            <v>Elektro-PKW (konv. Strom)</v>
          </cell>
          <cell r="B17">
            <v>8.5600000000000009E-2</v>
          </cell>
        </row>
        <row r="18">
          <cell r="A18" t="str">
            <v>Elektro-PKW (Ökostrom)</v>
          </cell>
          <cell r="B18">
            <v>7.6800000000000002E-3</v>
          </cell>
        </row>
        <row r="19">
          <cell r="A19"/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klima-kollekte.de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klima-kollekte.de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klima-kollekte.de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klima-kollekte.de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kirche-umwelt.de/" TargetMode="External"/><Relationship Id="rId1" Type="http://schemas.openxmlformats.org/officeDocument/2006/relationships/hyperlink" Target="mailto:klimaschutz@kirchliche-dienste.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klima-kollekte.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klima-kollekte.d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klima-kollekte.de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klima-kollekte.de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klima-kollekte.de/" TargetMode="External"/><Relationship Id="rId1" Type="http://schemas.openxmlformats.org/officeDocument/2006/relationships/printerSettings" Target="../printerSettings/printerSettings6.bin"/><Relationship Id="rId4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klima-kollekte.de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klima-kollekte.de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klima-kollekte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workbookViewId="0">
      <selection activeCell="E5" sqref="E5"/>
    </sheetView>
  </sheetViews>
  <sheetFormatPr baseColWidth="10" defaultColWidth="15.5703125" defaultRowHeight="15" x14ac:dyDescent="0.2"/>
  <cols>
    <col min="1" max="1" width="20.85546875" style="99" customWidth="1"/>
    <col min="2" max="2" width="15.5703125" style="98"/>
    <col min="3" max="4" width="20.140625" style="98" customWidth="1"/>
    <col min="5" max="5" width="16.85546875" style="98" bestFit="1" customWidth="1"/>
    <col min="6" max="16384" width="15.5703125" style="98"/>
  </cols>
  <sheetData>
    <row r="1" spans="1:5" ht="18.75" x14ac:dyDescent="0.2">
      <c r="A1" s="97" t="s">
        <v>87</v>
      </c>
    </row>
    <row r="3" spans="1:5" ht="33" customHeight="1" x14ac:dyDescent="0.2">
      <c r="A3" s="114" t="s">
        <v>12</v>
      </c>
      <c r="B3" s="148" t="s">
        <v>5</v>
      </c>
      <c r="C3" s="117" t="s">
        <v>90</v>
      </c>
      <c r="D3" s="120" t="s">
        <v>6</v>
      </c>
      <c r="E3" s="121" t="s">
        <v>90</v>
      </c>
    </row>
    <row r="4" spans="1:5" ht="23.25" customHeight="1" x14ac:dyDescent="0.2">
      <c r="A4" s="112" t="s">
        <v>94</v>
      </c>
      <c r="B4" s="148"/>
      <c r="C4" s="124">
        <v>0.05</v>
      </c>
      <c r="D4" s="125" t="str">
        <f>[1]Januar!C28</f>
        <v>Pkw (Diesel, mittel)</v>
      </c>
      <c r="E4" s="124">
        <v>0.38</v>
      </c>
    </row>
    <row r="5" spans="1:5" ht="23.25" customHeight="1" x14ac:dyDescent="0.2">
      <c r="A5" s="100" t="s">
        <v>95</v>
      </c>
      <c r="B5" s="119"/>
      <c r="C5" s="118">
        <f>IF(B5=" ",0,C$4*B5)</f>
        <v>0</v>
      </c>
      <c r="D5" s="123"/>
      <c r="E5" s="122">
        <f>IF(D5=" ",0,E$4*D5)</f>
        <v>0</v>
      </c>
    </row>
    <row r="6" spans="1:5" ht="23.25" customHeight="1" x14ac:dyDescent="0.2">
      <c r="A6" s="100" t="s">
        <v>96</v>
      </c>
      <c r="B6" s="119">
        <f>'GKZ 02'!B91</f>
        <v>0</v>
      </c>
      <c r="C6" s="118">
        <f t="shared" ref="C6:C16" si="0">IF(B6=" ",0,C$4*B6)</f>
        <v>0</v>
      </c>
      <c r="D6" s="123">
        <f>'GKZ 02'!C91</f>
        <v>0</v>
      </c>
      <c r="E6" s="122">
        <f t="shared" ref="E6:E16" si="1">IF(D6=" ",0,E$4*D6)</f>
        <v>0</v>
      </c>
    </row>
    <row r="7" spans="1:5" ht="23.25" customHeight="1" x14ac:dyDescent="0.2">
      <c r="A7" s="100" t="s">
        <v>97</v>
      </c>
      <c r="B7" s="119">
        <f>'GKZ 03'!B91</f>
        <v>0</v>
      </c>
      <c r="C7" s="118">
        <f t="shared" si="0"/>
        <v>0</v>
      </c>
      <c r="D7" s="123">
        <f>'GKZ 03'!C91</f>
        <v>0</v>
      </c>
      <c r="E7" s="122">
        <f t="shared" si="1"/>
        <v>0</v>
      </c>
    </row>
    <row r="8" spans="1:5" ht="23.25" customHeight="1" x14ac:dyDescent="0.2">
      <c r="A8" s="100" t="s">
        <v>98</v>
      </c>
      <c r="B8" s="119">
        <f>'GKZ 04'!B91</f>
        <v>0</v>
      </c>
      <c r="C8" s="118">
        <f t="shared" si="0"/>
        <v>0</v>
      </c>
      <c r="D8" s="123">
        <f>'GKZ 04'!C91</f>
        <v>0</v>
      </c>
      <c r="E8" s="122">
        <f t="shared" si="1"/>
        <v>0</v>
      </c>
    </row>
    <row r="9" spans="1:5" ht="23.25" customHeight="1" x14ac:dyDescent="0.2">
      <c r="A9" s="100" t="s">
        <v>99</v>
      </c>
      <c r="B9" s="119">
        <f>'GKZ 05'!B91</f>
        <v>0</v>
      </c>
      <c r="C9" s="118">
        <f t="shared" si="0"/>
        <v>0</v>
      </c>
      <c r="D9" s="123">
        <f>'GKZ 05'!C91</f>
        <v>0</v>
      </c>
      <c r="E9" s="122">
        <f t="shared" si="1"/>
        <v>0</v>
      </c>
    </row>
    <row r="10" spans="1:5" ht="23.25" customHeight="1" x14ac:dyDescent="0.2">
      <c r="A10" s="100" t="s">
        <v>100</v>
      </c>
      <c r="B10" s="119">
        <f>'GKZ 06'!B91</f>
        <v>0</v>
      </c>
      <c r="C10" s="118">
        <f t="shared" si="0"/>
        <v>0</v>
      </c>
      <c r="D10" s="123">
        <f>'GKZ 06'!C91</f>
        <v>0</v>
      </c>
      <c r="E10" s="122">
        <f t="shared" si="1"/>
        <v>0</v>
      </c>
    </row>
    <row r="11" spans="1:5" ht="23.25" customHeight="1" x14ac:dyDescent="0.2">
      <c r="A11" s="100" t="s">
        <v>101</v>
      </c>
      <c r="B11" s="119">
        <f>'GKZ 07'!B91</f>
        <v>0</v>
      </c>
      <c r="C11" s="118">
        <f t="shared" si="0"/>
        <v>0</v>
      </c>
      <c r="D11" s="123">
        <f>'GKZ 07'!C91</f>
        <v>0</v>
      </c>
      <c r="E11" s="122">
        <f t="shared" si="1"/>
        <v>0</v>
      </c>
    </row>
    <row r="12" spans="1:5" ht="23.25" customHeight="1" x14ac:dyDescent="0.2">
      <c r="A12" s="100" t="s">
        <v>102</v>
      </c>
      <c r="B12" s="119">
        <f>'GKZ 09'!B91</f>
        <v>0</v>
      </c>
      <c r="C12" s="118">
        <f t="shared" si="0"/>
        <v>0</v>
      </c>
      <c r="D12" s="123">
        <f>'GKZ 09'!C91</f>
        <v>0</v>
      </c>
      <c r="E12" s="122">
        <f t="shared" si="1"/>
        <v>0</v>
      </c>
    </row>
    <row r="13" spans="1:5" ht="23.25" customHeight="1" x14ac:dyDescent="0.2">
      <c r="A13" s="100" t="s">
        <v>103</v>
      </c>
      <c r="B13" s="119">
        <f>'GKZ 08'!B91</f>
        <v>0</v>
      </c>
      <c r="C13" s="118">
        <f t="shared" si="0"/>
        <v>0</v>
      </c>
      <c r="D13" s="123">
        <f>'GKZ 08'!C91</f>
        <v>0</v>
      </c>
      <c r="E13" s="122">
        <f t="shared" si="1"/>
        <v>0</v>
      </c>
    </row>
    <row r="14" spans="1:5" ht="23.25" customHeight="1" x14ac:dyDescent="0.2">
      <c r="A14" s="100" t="s">
        <v>104</v>
      </c>
      <c r="B14" s="119">
        <f>'GKZ 10'!B91</f>
        <v>0</v>
      </c>
      <c r="C14" s="118">
        <f t="shared" si="0"/>
        <v>0</v>
      </c>
      <c r="D14" s="123">
        <f>'GKZ 10'!C91</f>
        <v>0</v>
      </c>
      <c r="E14" s="122">
        <f t="shared" si="1"/>
        <v>0</v>
      </c>
    </row>
    <row r="15" spans="1:5" ht="23.25" customHeight="1" x14ac:dyDescent="0.2">
      <c r="A15" s="100" t="s">
        <v>105</v>
      </c>
      <c r="B15" s="119">
        <f>'GKZ 11'!B91</f>
        <v>0</v>
      </c>
      <c r="C15" s="118">
        <f t="shared" si="0"/>
        <v>0</v>
      </c>
      <c r="D15" s="123">
        <f>'GKZ 11'!C91</f>
        <v>0</v>
      </c>
      <c r="E15" s="122">
        <f t="shared" si="1"/>
        <v>0</v>
      </c>
    </row>
    <row r="16" spans="1:5" ht="23.25" customHeight="1" x14ac:dyDescent="0.2">
      <c r="A16" s="100" t="s">
        <v>106</v>
      </c>
      <c r="B16" s="119">
        <f>'GKZ 12'!B91</f>
        <v>0</v>
      </c>
      <c r="C16" s="118">
        <f t="shared" si="0"/>
        <v>0</v>
      </c>
      <c r="D16" s="123">
        <f>'GKZ 12'!C91</f>
        <v>0</v>
      </c>
      <c r="E16" s="122">
        <f t="shared" si="1"/>
        <v>0</v>
      </c>
    </row>
    <row r="17" spans="1:5" ht="14.25" customHeight="1" x14ac:dyDescent="0.2">
      <c r="A17" s="101"/>
      <c r="B17" s="102"/>
      <c r="C17" s="110"/>
      <c r="D17" s="110"/>
      <c r="E17" s="110"/>
    </row>
    <row r="18" spans="1:5" ht="23.25" customHeight="1" x14ac:dyDescent="0.2">
      <c r="A18" s="103" t="s">
        <v>88</v>
      </c>
      <c r="B18" s="104">
        <f>SUM(B5:B16)</f>
        <v>0</v>
      </c>
      <c r="C18" s="115">
        <f>SUM(C5:C16)</f>
        <v>0</v>
      </c>
      <c r="D18" s="111">
        <f>SUM(D5:D16)</f>
        <v>0</v>
      </c>
      <c r="E18" s="115">
        <f>SUM(E5:E16)</f>
        <v>0</v>
      </c>
    </row>
    <row r="19" spans="1:5" ht="14.25" customHeight="1" x14ac:dyDescent="0.2">
      <c r="B19" s="105"/>
      <c r="C19" s="105"/>
      <c r="D19" s="105"/>
    </row>
    <row r="20" spans="1:5" ht="23.25" customHeight="1" x14ac:dyDescent="0.2">
      <c r="A20" s="106" t="s">
        <v>89</v>
      </c>
      <c r="B20" s="107"/>
      <c r="C20" s="108">
        <f>'GKZ 01'!B92+'GKZ 02'!B92+'GKZ 03'!B92+'GKZ 04'!B92+'GKZ 05'!B92+'GKZ 06'!B92+'GKZ 07'!B92+'GKZ 09'!B92+'GKZ 08'!B92+'GKZ 10'!B92+'GKZ 11'!B92+'GKZ 12'!B92</f>
        <v>0</v>
      </c>
      <c r="D20" s="108">
        <f>D18*C20</f>
        <v>0</v>
      </c>
      <c r="E20" s="113"/>
    </row>
    <row r="21" spans="1:5" ht="14.25" customHeight="1" x14ac:dyDescent="0.2"/>
    <row r="22" spans="1:5" ht="23.25" customHeight="1" x14ac:dyDescent="0.2">
      <c r="A22" s="106" t="s">
        <v>54</v>
      </c>
      <c r="B22" s="107"/>
      <c r="C22" s="109"/>
      <c r="D22" s="109"/>
      <c r="E22" s="116">
        <f>C20*23</f>
        <v>0</v>
      </c>
    </row>
  </sheetData>
  <mergeCells count="1">
    <mergeCell ref="B3:B4"/>
  </mergeCells>
  <phoneticPr fontId="34" type="noConversion"/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'C:\Users\pc33\Desktop\Fahrtkosten\[Km-Abrechnung doppisch.xlsx]Emissionsfaktoren'!#REF!</xm:f>
          </x14:formula1>
          <xm:sqref>D4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59"/>
  <sheetViews>
    <sheetView zoomScaleNormal="100" workbookViewId="0">
      <selection activeCell="B6" sqref="B6:I8"/>
    </sheetView>
  </sheetViews>
  <sheetFormatPr baseColWidth="10" defaultColWidth="11.42578125" defaultRowHeight="21" customHeight="1" x14ac:dyDescent="0.2"/>
  <cols>
    <col min="1" max="1" width="13.5703125" style="51" customWidth="1"/>
    <col min="2" max="2" width="11.42578125" style="51" customWidth="1"/>
    <col min="3" max="3" width="15.140625" style="51" customWidth="1"/>
    <col min="4" max="4" width="25.85546875" style="51" hidden="1" customWidth="1"/>
    <col min="5" max="5" width="12.85546875" style="52" customWidth="1"/>
    <col min="6" max="7" width="11.42578125" style="51" customWidth="1"/>
    <col min="8" max="8" width="11.42578125" style="52" customWidth="1"/>
    <col min="9" max="9" width="14.42578125" style="52" customWidth="1"/>
    <col min="10" max="10" width="2.42578125" style="52" customWidth="1"/>
    <col min="11" max="27" width="2.42578125" style="51" customWidth="1"/>
    <col min="28" max="28" width="9.42578125" style="51" customWidth="1"/>
    <col min="29" max="37" width="2.42578125" style="51" customWidth="1"/>
    <col min="38" max="38" width="5.42578125" style="51" customWidth="1"/>
    <col min="39" max="39" width="5.5703125" style="51" customWidth="1"/>
    <col min="40" max="16384" width="11.42578125" style="51"/>
  </cols>
  <sheetData>
    <row r="1" spans="1:39" ht="21" customHeight="1" x14ac:dyDescent="0.2">
      <c r="A1" s="288" t="s">
        <v>107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90"/>
    </row>
    <row r="2" spans="1:39" ht="21" customHeight="1" x14ac:dyDescent="0.2">
      <c r="A2" s="291" t="s">
        <v>108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3"/>
    </row>
    <row r="3" spans="1:39" ht="13.5" customHeight="1" x14ac:dyDescent="0.2">
      <c r="A3" s="264" t="s">
        <v>10</v>
      </c>
      <c r="B3" s="264"/>
      <c r="C3" s="264"/>
      <c r="D3" s="264"/>
      <c r="E3" s="264"/>
      <c r="F3" s="264"/>
      <c r="G3" s="264"/>
      <c r="H3" s="264"/>
      <c r="I3" s="265"/>
      <c r="J3" s="268" t="s">
        <v>17</v>
      </c>
      <c r="K3" s="269"/>
      <c r="L3" s="269"/>
      <c r="M3" s="269"/>
      <c r="N3" s="270"/>
      <c r="O3" s="269" t="s">
        <v>92</v>
      </c>
      <c r="P3" s="269"/>
      <c r="Q3" s="269"/>
      <c r="R3" s="269"/>
      <c r="S3" s="269"/>
      <c r="T3" s="269"/>
      <c r="U3" s="268" t="s">
        <v>18</v>
      </c>
      <c r="V3" s="269"/>
      <c r="W3" s="269"/>
      <c r="X3" s="269"/>
      <c r="Y3" s="269"/>
      <c r="Z3" s="270"/>
      <c r="AA3" s="268" t="s">
        <v>19</v>
      </c>
      <c r="AB3" s="269"/>
      <c r="AC3" s="270"/>
      <c r="AD3" s="268" t="s">
        <v>20</v>
      </c>
      <c r="AE3" s="269"/>
      <c r="AF3" s="269"/>
      <c r="AG3" s="271">
        <f>J57</f>
        <v>0</v>
      </c>
      <c r="AH3" s="272"/>
      <c r="AI3" s="272"/>
      <c r="AJ3" s="272"/>
      <c r="AK3" s="272"/>
      <c r="AL3" s="272"/>
      <c r="AM3" s="273"/>
    </row>
    <row r="4" spans="1:39" ht="5.25" customHeight="1" x14ac:dyDescent="0.2">
      <c r="A4" s="266"/>
      <c r="B4" s="266"/>
      <c r="C4" s="266"/>
      <c r="D4" s="266"/>
      <c r="E4" s="266"/>
      <c r="F4" s="266"/>
      <c r="G4" s="266"/>
      <c r="H4" s="266"/>
      <c r="I4" s="267"/>
      <c r="J4" s="276"/>
      <c r="K4" s="277"/>
      <c r="L4" s="277"/>
      <c r="M4" s="277"/>
      <c r="N4" s="278"/>
      <c r="O4" s="220"/>
      <c r="P4" s="220"/>
      <c r="Q4" s="220"/>
      <c r="R4" s="220"/>
      <c r="S4" s="220"/>
      <c r="T4" s="202"/>
      <c r="U4" s="201"/>
      <c r="V4" s="220"/>
      <c r="W4" s="220"/>
      <c r="X4" s="220"/>
      <c r="Y4" s="220"/>
      <c r="Z4" s="202"/>
      <c r="AA4" s="282"/>
      <c r="AB4" s="283"/>
      <c r="AC4" s="284"/>
      <c r="AD4" s="53"/>
      <c r="AE4" s="53"/>
      <c r="AF4" s="130"/>
      <c r="AG4" s="272"/>
      <c r="AH4" s="272"/>
      <c r="AI4" s="272"/>
      <c r="AJ4" s="272"/>
      <c r="AK4" s="272"/>
      <c r="AL4" s="272"/>
      <c r="AM4" s="273"/>
    </row>
    <row r="5" spans="1:39" ht="5.25" customHeight="1" x14ac:dyDescent="0.2">
      <c r="A5" s="266"/>
      <c r="B5" s="266"/>
      <c r="C5" s="266"/>
      <c r="D5" s="266"/>
      <c r="E5" s="266"/>
      <c r="F5" s="266"/>
      <c r="G5" s="266"/>
      <c r="H5" s="266"/>
      <c r="I5" s="267"/>
      <c r="J5" s="276"/>
      <c r="K5" s="277"/>
      <c r="L5" s="277"/>
      <c r="M5" s="277"/>
      <c r="N5" s="278"/>
      <c r="O5" s="220"/>
      <c r="P5" s="220"/>
      <c r="Q5" s="220"/>
      <c r="R5" s="220"/>
      <c r="S5" s="220"/>
      <c r="T5" s="202"/>
      <c r="U5" s="201"/>
      <c r="V5" s="220"/>
      <c r="W5" s="220"/>
      <c r="X5" s="220"/>
      <c r="Y5" s="220"/>
      <c r="Z5" s="202"/>
      <c r="AA5" s="282"/>
      <c r="AB5" s="283"/>
      <c r="AC5" s="284"/>
      <c r="AD5" s="53"/>
      <c r="AE5" s="53"/>
      <c r="AF5" s="130"/>
      <c r="AG5" s="272"/>
      <c r="AH5" s="272"/>
      <c r="AI5" s="272"/>
      <c r="AJ5" s="272"/>
      <c r="AK5" s="272"/>
      <c r="AL5" s="272"/>
      <c r="AM5" s="273"/>
    </row>
    <row r="6" spans="1:39" ht="9" customHeight="1" x14ac:dyDescent="0.2">
      <c r="A6" s="189" t="s">
        <v>12</v>
      </c>
      <c r="B6" s="190"/>
      <c r="C6" s="191"/>
      <c r="D6" s="191"/>
      <c r="E6" s="191"/>
      <c r="F6" s="191"/>
      <c r="G6" s="191"/>
      <c r="H6" s="191"/>
      <c r="I6" s="191"/>
      <c r="J6" s="276"/>
      <c r="K6" s="277"/>
      <c r="L6" s="277"/>
      <c r="M6" s="277"/>
      <c r="N6" s="278"/>
      <c r="O6" s="220"/>
      <c r="P6" s="220"/>
      <c r="Q6" s="220"/>
      <c r="R6" s="220"/>
      <c r="S6" s="220"/>
      <c r="T6" s="202"/>
      <c r="U6" s="201"/>
      <c r="V6" s="220"/>
      <c r="W6" s="220"/>
      <c r="X6" s="220"/>
      <c r="Y6" s="220"/>
      <c r="Z6" s="202"/>
      <c r="AA6" s="282"/>
      <c r="AB6" s="283"/>
      <c r="AC6" s="284"/>
      <c r="AD6" s="53"/>
      <c r="AE6" s="53"/>
      <c r="AF6" s="130"/>
      <c r="AG6" s="272"/>
      <c r="AH6" s="272"/>
      <c r="AI6" s="272"/>
      <c r="AJ6" s="272"/>
      <c r="AK6" s="272"/>
      <c r="AL6" s="272"/>
      <c r="AM6" s="273"/>
    </row>
    <row r="7" spans="1:39" ht="5.25" customHeight="1" thickBot="1" x14ac:dyDescent="0.25">
      <c r="A7" s="189"/>
      <c r="B7" s="193"/>
      <c r="C7" s="194"/>
      <c r="D7" s="194"/>
      <c r="E7" s="194"/>
      <c r="F7" s="194"/>
      <c r="G7" s="194"/>
      <c r="H7" s="194"/>
      <c r="I7" s="194"/>
      <c r="J7" s="279"/>
      <c r="K7" s="280"/>
      <c r="L7" s="280"/>
      <c r="M7" s="280"/>
      <c r="N7" s="281"/>
      <c r="O7" s="222"/>
      <c r="P7" s="222"/>
      <c r="Q7" s="222"/>
      <c r="R7" s="222"/>
      <c r="S7" s="222"/>
      <c r="T7" s="204"/>
      <c r="U7" s="203"/>
      <c r="V7" s="222"/>
      <c r="W7" s="222"/>
      <c r="X7" s="222"/>
      <c r="Y7" s="222"/>
      <c r="Z7" s="204"/>
      <c r="AA7" s="285"/>
      <c r="AB7" s="286"/>
      <c r="AC7" s="287"/>
      <c r="AD7" s="54"/>
      <c r="AE7" s="54"/>
      <c r="AF7" s="131"/>
      <c r="AG7" s="274"/>
      <c r="AH7" s="274"/>
      <c r="AI7" s="274"/>
      <c r="AJ7" s="274"/>
      <c r="AK7" s="274"/>
      <c r="AL7" s="274"/>
      <c r="AM7" s="275"/>
    </row>
    <row r="8" spans="1:39" ht="11.25" customHeight="1" x14ac:dyDescent="0.2">
      <c r="A8" s="189"/>
      <c r="B8" s="196"/>
      <c r="C8" s="197"/>
      <c r="D8" s="197"/>
      <c r="E8" s="197"/>
      <c r="F8" s="197"/>
      <c r="G8" s="197"/>
      <c r="H8" s="197"/>
      <c r="I8" s="198"/>
      <c r="J8" s="168" t="s">
        <v>21</v>
      </c>
      <c r="K8" s="170"/>
      <c r="L8" s="55" t="s">
        <v>22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7"/>
      <c r="X8" s="168" t="s">
        <v>23</v>
      </c>
      <c r="Y8" s="262"/>
      <c r="Z8" s="58" t="s">
        <v>24</v>
      </c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7"/>
      <c r="AL8" s="178" t="s">
        <v>25</v>
      </c>
      <c r="AM8" s="263"/>
    </row>
    <row r="9" spans="1:39" ht="5.25" customHeight="1" x14ac:dyDescent="0.2">
      <c r="A9" s="189" t="s">
        <v>11</v>
      </c>
      <c r="B9" s="190"/>
      <c r="C9" s="191"/>
      <c r="D9" s="191"/>
      <c r="E9" s="191"/>
      <c r="F9" s="191"/>
      <c r="G9" s="191"/>
      <c r="H9" s="191"/>
      <c r="I9" s="192"/>
      <c r="J9" s="199"/>
      <c r="K9" s="200"/>
      <c r="L9" s="205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7"/>
      <c r="X9" s="205"/>
      <c r="Y9" s="214"/>
      <c r="Z9" s="217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00"/>
      <c r="AL9" s="59"/>
      <c r="AM9" s="60"/>
    </row>
    <row r="10" spans="1:39" ht="4.5" customHeight="1" x14ac:dyDescent="0.2">
      <c r="A10" s="189"/>
      <c r="B10" s="193"/>
      <c r="C10" s="194"/>
      <c r="D10" s="194"/>
      <c r="E10" s="194"/>
      <c r="F10" s="194"/>
      <c r="G10" s="194"/>
      <c r="H10" s="194"/>
      <c r="I10" s="195"/>
      <c r="J10" s="201"/>
      <c r="K10" s="202"/>
      <c r="L10" s="208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  <c r="X10" s="208"/>
      <c r="Y10" s="215"/>
      <c r="Z10" s="219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02"/>
      <c r="AL10" s="59"/>
      <c r="AM10" s="60"/>
    </row>
    <row r="11" spans="1:39" ht="12.75" customHeight="1" x14ac:dyDescent="0.2">
      <c r="A11" s="189"/>
      <c r="B11" s="193"/>
      <c r="C11" s="194"/>
      <c r="D11" s="194"/>
      <c r="E11" s="194"/>
      <c r="F11" s="194"/>
      <c r="G11" s="194"/>
      <c r="H11" s="194"/>
      <c r="I11" s="195"/>
      <c r="J11" s="201"/>
      <c r="K11" s="202"/>
      <c r="L11" s="208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10"/>
      <c r="X11" s="208"/>
      <c r="Y11" s="215"/>
      <c r="Z11" s="219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02"/>
      <c r="AL11" s="59"/>
      <c r="AM11" s="60"/>
    </row>
    <row r="12" spans="1:39" ht="5.25" customHeight="1" thickBot="1" x14ac:dyDescent="0.25">
      <c r="A12" s="189"/>
      <c r="B12" s="193"/>
      <c r="C12" s="194"/>
      <c r="D12" s="194"/>
      <c r="E12" s="194"/>
      <c r="F12" s="194"/>
      <c r="G12" s="194"/>
      <c r="H12" s="194"/>
      <c r="I12" s="195"/>
      <c r="J12" s="203"/>
      <c r="K12" s="204"/>
      <c r="L12" s="211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3"/>
      <c r="X12" s="211"/>
      <c r="Y12" s="216"/>
      <c r="Z12" s="221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04"/>
      <c r="AL12" s="61"/>
      <c r="AM12" s="62"/>
    </row>
    <row r="13" spans="1:39" ht="5.25" customHeight="1" x14ac:dyDescent="0.2">
      <c r="A13" s="189"/>
      <c r="B13" s="196"/>
      <c r="C13" s="197"/>
      <c r="D13" s="197"/>
      <c r="E13" s="197"/>
      <c r="F13" s="197"/>
      <c r="G13" s="197"/>
      <c r="H13" s="197"/>
      <c r="I13" s="198"/>
      <c r="J13" s="223" t="s">
        <v>26</v>
      </c>
      <c r="K13" s="224"/>
      <c r="L13" s="225"/>
      <c r="M13" s="232" t="s">
        <v>109</v>
      </c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9"/>
    </row>
    <row r="14" spans="1:39" ht="5.25" customHeight="1" x14ac:dyDescent="0.2">
      <c r="A14" s="189" t="s">
        <v>13</v>
      </c>
      <c r="B14" s="309"/>
      <c r="C14" s="310"/>
      <c r="D14" s="310"/>
      <c r="E14" s="310"/>
      <c r="F14" s="310"/>
      <c r="G14" s="310"/>
      <c r="H14" s="310"/>
      <c r="I14" s="311"/>
      <c r="J14" s="226"/>
      <c r="K14" s="227"/>
      <c r="L14" s="228"/>
      <c r="M14" s="234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1"/>
    </row>
    <row r="15" spans="1:39" ht="5.25" customHeight="1" x14ac:dyDescent="0.2">
      <c r="A15" s="189"/>
      <c r="B15" s="312"/>
      <c r="C15" s="313"/>
      <c r="D15" s="313"/>
      <c r="E15" s="313"/>
      <c r="F15" s="313"/>
      <c r="G15" s="313"/>
      <c r="H15" s="313"/>
      <c r="I15" s="314"/>
      <c r="J15" s="226"/>
      <c r="K15" s="227"/>
      <c r="L15" s="228"/>
      <c r="M15" s="234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1"/>
    </row>
    <row r="16" spans="1:39" ht="11.25" customHeight="1" x14ac:dyDescent="0.2">
      <c r="A16" s="189"/>
      <c r="B16" s="312"/>
      <c r="C16" s="313"/>
      <c r="D16" s="313"/>
      <c r="E16" s="313"/>
      <c r="F16" s="313"/>
      <c r="G16" s="313"/>
      <c r="H16" s="313"/>
      <c r="I16" s="314"/>
      <c r="J16" s="226"/>
      <c r="K16" s="227"/>
      <c r="L16" s="228"/>
      <c r="M16" s="234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1"/>
    </row>
    <row r="17" spans="1:39" ht="5.25" customHeight="1" thickBot="1" x14ac:dyDescent="0.25">
      <c r="A17" s="189"/>
      <c r="B17" s="315"/>
      <c r="C17" s="316"/>
      <c r="D17" s="316"/>
      <c r="E17" s="316"/>
      <c r="F17" s="316"/>
      <c r="G17" s="316"/>
      <c r="H17" s="316"/>
      <c r="I17" s="317"/>
      <c r="J17" s="229"/>
      <c r="K17" s="230"/>
      <c r="L17" s="231"/>
      <c r="M17" s="236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3"/>
    </row>
    <row r="18" spans="1:39" ht="11.25" customHeight="1" x14ac:dyDescent="0.2">
      <c r="A18" s="161" t="s">
        <v>0</v>
      </c>
      <c r="B18" s="164" t="s">
        <v>1</v>
      </c>
      <c r="C18" s="164"/>
      <c r="D18" s="164"/>
      <c r="E18" s="164"/>
      <c r="F18" s="165" t="s">
        <v>2</v>
      </c>
      <c r="G18" s="164"/>
      <c r="H18" s="164"/>
      <c r="I18" s="166" t="s">
        <v>35</v>
      </c>
      <c r="J18" s="168" t="s">
        <v>27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70"/>
      <c r="AA18" s="168" t="s">
        <v>28</v>
      </c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70"/>
    </row>
    <row r="19" spans="1:39" ht="7.5" customHeight="1" x14ac:dyDescent="0.2">
      <c r="A19" s="162"/>
      <c r="B19" s="164"/>
      <c r="C19" s="164"/>
      <c r="D19" s="164"/>
      <c r="E19" s="164"/>
      <c r="F19" s="165"/>
      <c r="G19" s="164"/>
      <c r="H19" s="164"/>
      <c r="I19" s="167"/>
      <c r="J19" s="59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60"/>
      <c r="AA19" s="59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60"/>
    </row>
    <row r="20" spans="1:39" ht="7.5" customHeight="1" x14ac:dyDescent="0.2">
      <c r="A20" s="162"/>
      <c r="B20" s="164"/>
      <c r="C20" s="164"/>
      <c r="D20" s="164"/>
      <c r="E20" s="164"/>
      <c r="F20" s="165"/>
      <c r="G20" s="164"/>
      <c r="H20" s="164"/>
      <c r="I20" s="167"/>
      <c r="J20" s="59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60"/>
      <c r="AA20" s="59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60"/>
    </row>
    <row r="21" spans="1:39" ht="7.5" customHeight="1" x14ac:dyDescent="0.2">
      <c r="A21" s="162"/>
      <c r="B21" s="171" t="s">
        <v>16</v>
      </c>
      <c r="C21" s="171"/>
      <c r="D21" s="88"/>
      <c r="E21" s="172" t="s">
        <v>4</v>
      </c>
      <c r="F21" s="174" t="s">
        <v>16</v>
      </c>
      <c r="G21" s="171"/>
      <c r="H21" s="175" t="s">
        <v>4</v>
      </c>
      <c r="I21" s="177" t="s">
        <v>8</v>
      </c>
      <c r="J21" s="59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60"/>
      <c r="AA21" s="59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60"/>
    </row>
    <row r="22" spans="1:39" ht="7.5" customHeight="1" thickBot="1" x14ac:dyDescent="0.25">
      <c r="A22" s="162"/>
      <c r="B22" s="171"/>
      <c r="C22" s="171"/>
      <c r="D22" s="88"/>
      <c r="E22" s="172"/>
      <c r="F22" s="174"/>
      <c r="G22" s="171"/>
      <c r="H22" s="175"/>
      <c r="I22" s="177"/>
      <c r="J22" s="61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2"/>
      <c r="AA22" s="61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2"/>
    </row>
    <row r="23" spans="1:39" ht="11.25" customHeight="1" x14ac:dyDescent="0.2">
      <c r="A23" s="162"/>
      <c r="B23" s="171"/>
      <c r="C23" s="171"/>
      <c r="D23" s="88"/>
      <c r="E23" s="172"/>
      <c r="F23" s="174"/>
      <c r="G23" s="171"/>
      <c r="H23" s="175"/>
      <c r="I23" s="177"/>
      <c r="J23" s="178" t="s">
        <v>29</v>
      </c>
      <c r="K23" s="179"/>
      <c r="L23" s="179"/>
      <c r="M23" s="179"/>
      <c r="N23" s="179"/>
      <c r="O23" s="179"/>
      <c r="P23" s="179"/>
      <c r="Q23" s="64"/>
      <c r="R23" s="64"/>
      <c r="S23" s="65" t="s">
        <v>30</v>
      </c>
      <c r="T23" s="64"/>
      <c r="U23" s="64"/>
      <c r="V23" s="64"/>
      <c r="W23" s="64"/>
      <c r="X23" s="64"/>
      <c r="Y23" s="64"/>
      <c r="Z23" s="66"/>
      <c r="AA23" s="168" t="s">
        <v>31</v>
      </c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70"/>
    </row>
    <row r="24" spans="1:39" ht="7.5" customHeight="1" x14ac:dyDescent="0.2">
      <c r="A24" s="162"/>
      <c r="B24" s="171" t="s">
        <v>3</v>
      </c>
      <c r="C24" s="171"/>
      <c r="D24" s="88"/>
      <c r="E24" s="172"/>
      <c r="F24" s="174" t="s">
        <v>3</v>
      </c>
      <c r="G24" s="171"/>
      <c r="H24" s="175"/>
      <c r="I24" s="177"/>
      <c r="J24" s="59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60"/>
      <c r="AA24" s="59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60"/>
    </row>
    <row r="25" spans="1:39" ht="7.5" customHeight="1" x14ac:dyDescent="0.2">
      <c r="A25" s="162"/>
      <c r="B25" s="171"/>
      <c r="C25" s="171"/>
      <c r="D25" s="88"/>
      <c r="E25" s="172"/>
      <c r="F25" s="174"/>
      <c r="G25" s="171"/>
      <c r="H25" s="175"/>
      <c r="I25" s="177"/>
      <c r="J25" s="59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60"/>
      <c r="AA25" s="59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60"/>
    </row>
    <row r="26" spans="1:39" ht="7.5" customHeight="1" x14ac:dyDescent="0.2">
      <c r="A26" s="162"/>
      <c r="B26" s="171"/>
      <c r="C26" s="171"/>
      <c r="D26" s="88"/>
      <c r="E26" s="172"/>
      <c r="F26" s="174"/>
      <c r="G26" s="171"/>
      <c r="H26" s="175"/>
      <c r="I26" s="177"/>
      <c r="J26" s="59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60"/>
      <c r="AA26" s="59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60"/>
    </row>
    <row r="27" spans="1:39" ht="7.5" customHeight="1" thickBot="1" x14ac:dyDescent="0.25">
      <c r="A27" s="162"/>
      <c r="B27" s="180" t="s">
        <v>5</v>
      </c>
      <c r="C27" s="181" t="s">
        <v>6</v>
      </c>
      <c r="D27" s="128"/>
      <c r="E27" s="172"/>
      <c r="F27" s="174" t="s">
        <v>7</v>
      </c>
      <c r="G27" s="171" t="s">
        <v>34</v>
      </c>
      <c r="H27" s="175"/>
      <c r="I27" s="177"/>
      <c r="J27" s="61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2"/>
      <c r="AA27" s="61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2"/>
    </row>
    <row r="28" spans="1:39" ht="11.25" customHeight="1" x14ac:dyDescent="0.2">
      <c r="A28" s="162"/>
      <c r="B28" s="180"/>
      <c r="C28" s="182"/>
      <c r="D28" s="128"/>
      <c r="E28" s="172"/>
      <c r="F28" s="174"/>
      <c r="G28" s="171"/>
      <c r="H28" s="175"/>
      <c r="I28" s="183" t="s">
        <v>9</v>
      </c>
      <c r="J28" s="132" t="s">
        <v>85</v>
      </c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 t="s">
        <v>32</v>
      </c>
      <c r="AD28" s="133"/>
      <c r="AE28" s="133"/>
      <c r="AF28" s="133"/>
      <c r="AG28" s="133"/>
      <c r="AH28" s="133"/>
      <c r="AI28" s="133"/>
      <c r="AJ28" s="133"/>
      <c r="AK28" s="133"/>
      <c r="AL28" s="133"/>
      <c r="AM28" s="134"/>
    </row>
    <row r="29" spans="1:39" ht="24" customHeight="1" x14ac:dyDescent="0.2">
      <c r="A29" s="162"/>
      <c r="B29" s="180"/>
      <c r="C29" s="1" t="s">
        <v>47</v>
      </c>
      <c r="D29" s="67">
        <f>VLOOKUP(C29,[2]Emissionsfaktoren!A3:B19,2,FALSE)</f>
        <v>0.17224999999999999</v>
      </c>
      <c r="E29" s="172"/>
      <c r="F29" s="174"/>
      <c r="G29" s="171"/>
      <c r="H29" s="175"/>
      <c r="I29" s="183"/>
      <c r="J29" s="135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7"/>
    </row>
    <row r="30" spans="1:39" ht="5.25" customHeight="1" x14ac:dyDescent="0.2">
      <c r="A30" s="162"/>
      <c r="B30" s="185">
        <v>0.1</v>
      </c>
      <c r="C30" s="185">
        <v>0.38</v>
      </c>
      <c r="D30" s="126"/>
      <c r="E30" s="172"/>
      <c r="F30" s="187" t="s">
        <v>33</v>
      </c>
      <c r="G30" s="185">
        <v>0.02</v>
      </c>
      <c r="H30" s="175"/>
      <c r="I30" s="183"/>
      <c r="J30" s="149" t="s">
        <v>91</v>
      </c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3"/>
      <c r="W30" s="153"/>
      <c r="X30" s="153"/>
      <c r="Y30" s="153"/>
      <c r="Z30" s="153"/>
      <c r="AA30" s="153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7"/>
    </row>
    <row r="31" spans="1:39" ht="14.25" customHeight="1" x14ac:dyDescent="0.2">
      <c r="A31" s="162"/>
      <c r="B31" s="185"/>
      <c r="C31" s="185"/>
      <c r="D31" s="126"/>
      <c r="E31" s="172"/>
      <c r="F31" s="187"/>
      <c r="G31" s="185"/>
      <c r="H31" s="175"/>
      <c r="I31" s="183"/>
      <c r="J31" s="151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4"/>
      <c r="W31" s="154"/>
      <c r="X31" s="154"/>
      <c r="Y31" s="154"/>
      <c r="Z31" s="154"/>
      <c r="AA31" s="154"/>
      <c r="AB31" s="138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40"/>
    </row>
    <row r="32" spans="1:39" ht="6" customHeight="1" thickBot="1" x14ac:dyDescent="0.25">
      <c r="A32" s="162"/>
      <c r="B32" s="185"/>
      <c r="C32" s="185"/>
      <c r="D32" s="126"/>
      <c r="E32" s="172"/>
      <c r="F32" s="187"/>
      <c r="G32" s="185"/>
      <c r="H32" s="175"/>
      <c r="I32" s="183"/>
      <c r="J32" s="141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6"/>
    </row>
    <row r="33" spans="1:39" ht="7.5" customHeight="1" x14ac:dyDescent="0.2">
      <c r="A33" s="162"/>
      <c r="B33" s="185"/>
      <c r="C33" s="185"/>
      <c r="D33" s="126"/>
      <c r="E33" s="172"/>
      <c r="F33" s="187"/>
      <c r="G33" s="185"/>
      <c r="H33" s="175"/>
      <c r="I33" s="183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</row>
    <row r="34" spans="1:39" ht="14.25" customHeight="1" x14ac:dyDescent="0.2">
      <c r="A34" s="163"/>
      <c r="B34" s="186"/>
      <c r="C34" s="186"/>
      <c r="D34" s="127"/>
      <c r="E34" s="173"/>
      <c r="F34" s="188"/>
      <c r="G34" s="186"/>
      <c r="H34" s="176"/>
      <c r="I34" s="184"/>
      <c r="J34" s="254" t="s">
        <v>14</v>
      </c>
      <c r="K34" s="255"/>
      <c r="L34" s="255"/>
      <c r="M34" s="255"/>
      <c r="N34" s="255"/>
      <c r="O34" s="255"/>
      <c r="P34" s="255"/>
      <c r="Q34" s="255"/>
      <c r="R34" s="256"/>
      <c r="S34" s="143" t="s">
        <v>93</v>
      </c>
      <c r="T34" s="144"/>
      <c r="U34" s="145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6"/>
    </row>
    <row r="35" spans="1:39" ht="20.100000000000001" customHeight="1" x14ac:dyDescent="0.2">
      <c r="A35" s="70"/>
      <c r="B35" s="71"/>
      <c r="C35" s="72"/>
      <c r="D35" s="73">
        <f>C35*$D$29</f>
        <v>0</v>
      </c>
      <c r="E35" s="74">
        <f t="shared" ref="E35:E56" si="0">IF(B35*B$30+C35*C$30&gt;0,B35*B$30+C35*C$30,0)</f>
        <v>0</v>
      </c>
      <c r="F35" s="75"/>
      <c r="G35" s="72"/>
      <c r="H35" s="129">
        <f t="shared" ref="H35:H56" si="1">IF(F35&gt;0,F35*G35*G$30,0)</f>
        <v>0</v>
      </c>
      <c r="I35" s="76"/>
      <c r="J35" s="257">
        <f>IF(B35+C35+F35+G35+I35&gt;0,(E35+H35+I35),0)</f>
        <v>0</v>
      </c>
      <c r="K35" s="258"/>
      <c r="L35" s="258"/>
      <c r="M35" s="258"/>
      <c r="N35" s="258"/>
      <c r="O35" s="258"/>
      <c r="P35" s="258"/>
      <c r="Q35" s="258"/>
      <c r="R35" s="259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1"/>
    </row>
    <row r="36" spans="1:39" ht="20.100000000000001" customHeight="1" x14ac:dyDescent="0.2">
      <c r="A36" s="77"/>
      <c r="B36" s="78"/>
      <c r="C36" s="79"/>
      <c r="D36" s="73">
        <f t="shared" ref="D36:D56" si="2">C36*$D$29</f>
        <v>0</v>
      </c>
      <c r="E36" s="129">
        <f t="shared" si="0"/>
        <v>0</v>
      </c>
      <c r="F36" s="78"/>
      <c r="G36" s="79"/>
      <c r="H36" s="129">
        <f>IF(F36&gt;0,F36*G36*G$30,0)</f>
        <v>0</v>
      </c>
      <c r="I36" s="80"/>
      <c r="J36" s="244">
        <f>IF(B36+C36+F36+G36+I36&gt;0,(E36+H36+I36),0)</f>
        <v>0</v>
      </c>
      <c r="K36" s="245"/>
      <c r="L36" s="245"/>
      <c r="M36" s="245"/>
      <c r="N36" s="245"/>
      <c r="O36" s="245"/>
      <c r="P36" s="245"/>
      <c r="Q36" s="245"/>
      <c r="R36" s="246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8"/>
    </row>
    <row r="37" spans="1:39" ht="20.100000000000001" customHeight="1" x14ac:dyDescent="0.2">
      <c r="A37" s="77"/>
      <c r="B37" s="78"/>
      <c r="C37" s="79"/>
      <c r="D37" s="73">
        <f t="shared" si="2"/>
        <v>0</v>
      </c>
      <c r="E37" s="129">
        <f t="shared" si="0"/>
        <v>0</v>
      </c>
      <c r="F37" s="78"/>
      <c r="G37" s="79"/>
      <c r="H37" s="129">
        <f>IF(F37&gt;0,F37*G37*G$30,0)</f>
        <v>0</v>
      </c>
      <c r="I37" s="80"/>
      <c r="J37" s="244">
        <f>IF(B37+C37+F37+G37+I37&gt;0,(E37+H37+I37),0)</f>
        <v>0</v>
      </c>
      <c r="K37" s="245"/>
      <c r="L37" s="245"/>
      <c r="M37" s="245"/>
      <c r="N37" s="245"/>
      <c r="O37" s="245"/>
      <c r="P37" s="245"/>
      <c r="Q37" s="245"/>
      <c r="R37" s="246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8"/>
    </row>
    <row r="38" spans="1:39" ht="20.100000000000001" customHeight="1" x14ac:dyDescent="0.2">
      <c r="A38" s="77"/>
      <c r="B38" s="78"/>
      <c r="C38" s="79"/>
      <c r="D38" s="73">
        <f t="shared" si="2"/>
        <v>0</v>
      </c>
      <c r="E38" s="129">
        <f t="shared" si="0"/>
        <v>0</v>
      </c>
      <c r="F38" s="78"/>
      <c r="G38" s="79"/>
      <c r="H38" s="129">
        <f t="shared" si="1"/>
        <v>0</v>
      </c>
      <c r="I38" s="80"/>
      <c r="J38" s="244">
        <f t="shared" ref="J38:J56" si="3">IF(B38+C38+F38+G38+I38&gt;0,(E38+H38+I38),0)</f>
        <v>0</v>
      </c>
      <c r="K38" s="245"/>
      <c r="L38" s="245"/>
      <c r="M38" s="245"/>
      <c r="N38" s="245"/>
      <c r="O38" s="245"/>
      <c r="P38" s="245"/>
      <c r="Q38" s="245"/>
      <c r="R38" s="246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8"/>
    </row>
    <row r="39" spans="1:39" ht="20.100000000000001" customHeight="1" x14ac:dyDescent="0.2">
      <c r="A39" s="77"/>
      <c r="B39" s="78"/>
      <c r="C39" s="79"/>
      <c r="D39" s="73">
        <f t="shared" si="2"/>
        <v>0</v>
      </c>
      <c r="E39" s="129">
        <f t="shared" si="0"/>
        <v>0</v>
      </c>
      <c r="F39" s="78"/>
      <c r="G39" s="79"/>
      <c r="H39" s="129">
        <f t="shared" si="1"/>
        <v>0</v>
      </c>
      <c r="I39" s="80"/>
      <c r="J39" s="244">
        <f t="shared" si="3"/>
        <v>0</v>
      </c>
      <c r="K39" s="245"/>
      <c r="L39" s="245"/>
      <c r="M39" s="245"/>
      <c r="N39" s="245"/>
      <c r="O39" s="245"/>
      <c r="P39" s="245"/>
      <c r="Q39" s="245"/>
      <c r="R39" s="246"/>
      <c r="S39" s="249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8"/>
    </row>
    <row r="40" spans="1:39" ht="20.100000000000001" customHeight="1" x14ac:dyDescent="0.2">
      <c r="A40" s="77"/>
      <c r="B40" s="78"/>
      <c r="C40" s="79"/>
      <c r="D40" s="73">
        <f t="shared" si="2"/>
        <v>0</v>
      </c>
      <c r="E40" s="129">
        <f t="shared" si="0"/>
        <v>0</v>
      </c>
      <c r="F40" s="78"/>
      <c r="G40" s="79"/>
      <c r="H40" s="129">
        <f t="shared" si="1"/>
        <v>0</v>
      </c>
      <c r="I40" s="80"/>
      <c r="J40" s="244">
        <f t="shared" si="3"/>
        <v>0</v>
      </c>
      <c r="K40" s="245"/>
      <c r="L40" s="245"/>
      <c r="M40" s="245"/>
      <c r="N40" s="245"/>
      <c r="O40" s="245"/>
      <c r="P40" s="245"/>
      <c r="Q40" s="245"/>
      <c r="R40" s="246"/>
      <c r="S40" s="250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51"/>
    </row>
    <row r="41" spans="1:39" ht="20.100000000000001" customHeight="1" x14ac:dyDescent="0.2">
      <c r="A41" s="77"/>
      <c r="B41" s="78"/>
      <c r="C41" s="79"/>
      <c r="D41" s="73">
        <f t="shared" si="2"/>
        <v>0</v>
      </c>
      <c r="E41" s="129">
        <f t="shared" si="0"/>
        <v>0</v>
      </c>
      <c r="F41" s="78"/>
      <c r="G41" s="79"/>
      <c r="H41" s="129">
        <f t="shared" si="1"/>
        <v>0</v>
      </c>
      <c r="I41" s="80"/>
      <c r="J41" s="244">
        <f t="shared" si="3"/>
        <v>0</v>
      </c>
      <c r="K41" s="245"/>
      <c r="L41" s="245"/>
      <c r="M41" s="245"/>
      <c r="N41" s="245"/>
      <c r="O41" s="245"/>
      <c r="P41" s="245"/>
      <c r="Q41" s="245"/>
      <c r="R41" s="246"/>
      <c r="S41" s="249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8"/>
    </row>
    <row r="42" spans="1:39" ht="20.100000000000001" customHeight="1" x14ac:dyDescent="0.2">
      <c r="A42" s="77"/>
      <c r="B42" s="78"/>
      <c r="C42" s="79"/>
      <c r="D42" s="73">
        <f t="shared" si="2"/>
        <v>0</v>
      </c>
      <c r="E42" s="129">
        <f t="shared" si="0"/>
        <v>0</v>
      </c>
      <c r="F42" s="78"/>
      <c r="G42" s="79"/>
      <c r="H42" s="129">
        <f t="shared" si="1"/>
        <v>0</v>
      </c>
      <c r="I42" s="80"/>
      <c r="J42" s="244">
        <f t="shared" si="3"/>
        <v>0</v>
      </c>
      <c r="K42" s="245"/>
      <c r="L42" s="245"/>
      <c r="M42" s="245"/>
      <c r="N42" s="245"/>
      <c r="O42" s="245"/>
      <c r="P42" s="245"/>
      <c r="Q42" s="245"/>
      <c r="R42" s="246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8"/>
    </row>
    <row r="43" spans="1:39" ht="20.100000000000001" customHeight="1" x14ac:dyDescent="0.2">
      <c r="A43" s="147"/>
      <c r="B43" s="81"/>
      <c r="C43" s="79"/>
      <c r="D43" s="73">
        <f t="shared" si="2"/>
        <v>0</v>
      </c>
      <c r="E43" s="129">
        <f t="shared" si="0"/>
        <v>0</v>
      </c>
      <c r="F43" s="81"/>
      <c r="G43" s="82"/>
      <c r="H43" s="83">
        <f t="shared" si="1"/>
        <v>0</v>
      </c>
      <c r="I43" s="84"/>
      <c r="J43" s="244">
        <f t="shared" si="3"/>
        <v>0</v>
      </c>
      <c r="K43" s="245"/>
      <c r="L43" s="245"/>
      <c r="M43" s="245"/>
      <c r="N43" s="245"/>
      <c r="O43" s="245"/>
      <c r="P43" s="245"/>
      <c r="Q43" s="245"/>
      <c r="R43" s="246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51"/>
    </row>
    <row r="44" spans="1:39" ht="20.100000000000001" customHeight="1" x14ac:dyDescent="0.2">
      <c r="A44" s="77"/>
      <c r="B44" s="78"/>
      <c r="C44" s="79"/>
      <c r="D44" s="73">
        <f t="shared" si="2"/>
        <v>0</v>
      </c>
      <c r="E44" s="129">
        <f t="shared" si="0"/>
        <v>0</v>
      </c>
      <c r="F44" s="78"/>
      <c r="G44" s="79"/>
      <c r="H44" s="129">
        <f t="shared" si="1"/>
        <v>0</v>
      </c>
      <c r="I44" s="80"/>
      <c r="J44" s="244">
        <f t="shared" si="3"/>
        <v>0</v>
      </c>
      <c r="K44" s="245"/>
      <c r="L44" s="245"/>
      <c r="M44" s="245"/>
      <c r="N44" s="245"/>
      <c r="O44" s="245"/>
      <c r="P44" s="245"/>
      <c r="Q44" s="245"/>
      <c r="R44" s="246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8"/>
    </row>
    <row r="45" spans="1:39" ht="20.100000000000001" customHeight="1" x14ac:dyDescent="0.2">
      <c r="A45" s="77"/>
      <c r="B45" s="78"/>
      <c r="C45" s="79"/>
      <c r="D45" s="73">
        <f t="shared" si="2"/>
        <v>0</v>
      </c>
      <c r="E45" s="129">
        <f t="shared" si="0"/>
        <v>0</v>
      </c>
      <c r="F45" s="78"/>
      <c r="G45" s="79"/>
      <c r="H45" s="129">
        <f t="shared" si="1"/>
        <v>0</v>
      </c>
      <c r="I45" s="80"/>
      <c r="J45" s="244">
        <f t="shared" si="3"/>
        <v>0</v>
      </c>
      <c r="K45" s="245"/>
      <c r="L45" s="245"/>
      <c r="M45" s="245"/>
      <c r="N45" s="245"/>
      <c r="O45" s="245"/>
      <c r="P45" s="245"/>
      <c r="Q45" s="245"/>
      <c r="R45" s="246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8"/>
    </row>
    <row r="46" spans="1:39" ht="20.100000000000001" customHeight="1" x14ac:dyDescent="0.2">
      <c r="A46" s="77"/>
      <c r="B46" s="78"/>
      <c r="C46" s="79"/>
      <c r="D46" s="73">
        <f t="shared" si="2"/>
        <v>0</v>
      </c>
      <c r="E46" s="129">
        <f t="shared" si="0"/>
        <v>0</v>
      </c>
      <c r="F46" s="78"/>
      <c r="G46" s="79"/>
      <c r="H46" s="129">
        <f t="shared" si="1"/>
        <v>0</v>
      </c>
      <c r="I46" s="80"/>
      <c r="J46" s="244">
        <f t="shared" si="3"/>
        <v>0</v>
      </c>
      <c r="K46" s="245"/>
      <c r="L46" s="245"/>
      <c r="M46" s="245"/>
      <c r="N46" s="245"/>
      <c r="O46" s="245"/>
      <c r="P46" s="245"/>
      <c r="Q46" s="245"/>
      <c r="R46" s="246"/>
      <c r="S46" s="249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8"/>
    </row>
    <row r="47" spans="1:39" ht="20.100000000000001" customHeight="1" x14ac:dyDescent="0.2">
      <c r="A47" s="77"/>
      <c r="B47" s="78"/>
      <c r="C47" s="79"/>
      <c r="D47" s="73">
        <f t="shared" si="2"/>
        <v>0</v>
      </c>
      <c r="E47" s="129">
        <f t="shared" si="0"/>
        <v>0</v>
      </c>
      <c r="F47" s="78"/>
      <c r="G47" s="79"/>
      <c r="H47" s="129">
        <f t="shared" si="1"/>
        <v>0</v>
      </c>
      <c r="I47" s="80"/>
      <c r="J47" s="244">
        <f t="shared" si="3"/>
        <v>0</v>
      </c>
      <c r="K47" s="245"/>
      <c r="L47" s="245"/>
      <c r="M47" s="245"/>
      <c r="N47" s="245"/>
      <c r="O47" s="245"/>
      <c r="P47" s="245"/>
      <c r="Q47" s="245"/>
      <c r="R47" s="246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8"/>
    </row>
    <row r="48" spans="1:39" ht="20.100000000000001" customHeight="1" x14ac:dyDescent="0.2">
      <c r="A48" s="77"/>
      <c r="B48" s="78"/>
      <c r="C48" s="79"/>
      <c r="D48" s="73">
        <f t="shared" si="2"/>
        <v>0</v>
      </c>
      <c r="E48" s="129">
        <f t="shared" si="0"/>
        <v>0</v>
      </c>
      <c r="F48" s="78"/>
      <c r="G48" s="79"/>
      <c r="H48" s="129">
        <f t="shared" si="1"/>
        <v>0</v>
      </c>
      <c r="I48" s="80"/>
      <c r="J48" s="244">
        <f t="shared" si="3"/>
        <v>0</v>
      </c>
      <c r="K48" s="245"/>
      <c r="L48" s="245"/>
      <c r="M48" s="245"/>
      <c r="N48" s="245"/>
      <c r="O48" s="245"/>
      <c r="P48" s="245"/>
      <c r="Q48" s="245"/>
      <c r="R48" s="246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8"/>
    </row>
    <row r="49" spans="1:39" ht="20.100000000000001" customHeight="1" x14ac:dyDescent="0.2">
      <c r="A49" s="77"/>
      <c r="B49" s="78"/>
      <c r="C49" s="79"/>
      <c r="D49" s="73">
        <f t="shared" si="2"/>
        <v>0</v>
      </c>
      <c r="E49" s="129">
        <f t="shared" si="0"/>
        <v>0</v>
      </c>
      <c r="F49" s="78"/>
      <c r="G49" s="79"/>
      <c r="H49" s="129">
        <f t="shared" si="1"/>
        <v>0</v>
      </c>
      <c r="I49" s="80"/>
      <c r="J49" s="244">
        <f t="shared" si="3"/>
        <v>0</v>
      </c>
      <c r="K49" s="245"/>
      <c r="L49" s="245"/>
      <c r="M49" s="245"/>
      <c r="N49" s="245"/>
      <c r="O49" s="245"/>
      <c r="P49" s="245"/>
      <c r="Q49" s="245"/>
      <c r="R49" s="246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8"/>
    </row>
    <row r="50" spans="1:39" ht="20.100000000000001" customHeight="1" x14ac:dyDescent="0.2">
      <c r="A50" s="77"/>
      <c r="B50" s="78"/>
      <c r="C50" s="79"/>
      <c r="D50" s="73">
        <f t="shared" si="2"/>
        <v>0</v>
      </c>
      <c r="E50" s="129">
        <f t="shared" si="0"/>
        <v>0</v>
      </c>
      <c r="F50" s="78"/>
      <c r="G50" s="79"/>
      <c r="H50" s="129">
        <f t="shared" si="1"/>
        <v>0</v>
      </c>
      <c r="I50" s="80"/>
      <c r="J50" s="244">
        <f t="shared" si="3"/>
        <v>0</v>
      </c>
      <c r="K50" s="245"/>
      <c r="L50" s="245"/>
      <c r="M50" s="245"/>
      <c r="N50" s="245"/>
      <c r="O50" s="245"/>
      <c r="P50" s="245"/>
      <c r="Q50" s="245"/>
      <c r="R50" s="246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8"/>
    </row>
    <row r="51" spans="1:39" ht="20.100000000000001" customHeight="1" x14ac:dyDescent="0.2">
      <c r="A51" s="77"/>
      <c r="B51" s="78"/>
      <c r="C51" s="79"/>
      <c r="D51" s="73">
        <f t="shared" si="2"/>
        <v>0</v>
      </c>
      <c r="E51" s="129">
        <f t="shared" si="0"/>
        <v>0</v>
      </c>
      <c r="F51" s="78"/>
      <c r="G51" s="79"/>
      <c r="H51" s="129">
        <f t="shared" si="1"/>
        <v>0</v>
      </c>
      <c r="I51" s="80"/>
      <c r="J51" s="244">
        <f t="shared" si="3"/>
        <v>0</v>
      </c>
      <c r="K51" s="245"/>
      <c r="L51" s="245"/>
      <c r="M51" s="245"/>
      <c r="N51" s="245"/>
      <c r="O51" s="245"/>
      <c r="P51" s="245"/>
      <c r="Q51" s="245"/>
      <c r="R51" s="246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8"/>
    </row>
    <row r="52" spans="1:39" ht="20.100000000000001" customHeight="1" x14ac:dyDescent="0.2">
      <c r="A52" s="77"/>
      <c r="B52" s="78"/>
      <c r="C52" s="79"/>
      <c r="D52" s="73">
        <f t="shared" si="2"/>
        <v>0</v>
      </c>
      <c r="E52" s="129">
        <f t="shared" si="0"/>
        <v>0</v>
      </c>
      <c r="F52" s="78"/>
      <c r="G52" s="79"/>
      <c r="H52" s="129">
        <f t="shared" si="1"/>
        <v>0</v>
      </c>
      <c r="I52" s="80"/>
      <c r="J52" s="244">
        <f t="shared" si="3"/>
        <v>0</v>
      </c>
      <c r="K52" s="245"/>
      <c r="L52" s="245"/>
      <c r="M52" s="245"/>
      <c r="N52" s="245"/>
      <c r="O52" s="245"/>
      <c r="P52" s="245"/>
      <c r="Q52" s="245"/>
      <c r="R52" s="246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8"/>
    </row>
    <row r="53" spans="1:39" ht="20.100000000000001" customHeight="1" x14ac:dyDescent="0.2">
      <c r="A53" s="77"/>
      <c r="B53" s="78"/>
      <c r="C53" s="79"/>
      <c r="D53" s="73">
        <f t="shared" si="2"/>
        <v>0</v>
      </c>
      <c r="E53" s="129">
        <f t="shared" si="0"/>
        <v>0</v>
      </c>
      <c r="F53" s="78"/>
      <c r="G53" s="79"/>
      <c r="H53" s="129">
        <f t="shared" si="1"/>
        <v>0</v>
      </c>
      <c r="I53" s="80"/>
      <c r="J53" s="244">
        <f t="shared" si="3"/>
        <v>0</v>
      </c>
      <c r="K53" s="245"/>
      <c r="L53" s="245"/>
      <c r="M53" s="245"/>
      <c r="N53" s="245"/>
      <c r="O53" s="245"/>
      <c r="P53" s="245"/>
      <c r="Q53" s="245"/>
      <c r="R53" s="246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8"/>
    </row>
    <row r="54" spans="1:39" ht="20.100000000000001" customHeight="1" x14ac:dyDescent="0.2">
      <c r="A54" s="77"/>
      <c r="B54" s="78"/>
      <c r="C54" s="79"/>
      <c r="D54" s="73">
        <f t="shared" si="2"/>
        <v>0</v>
      </c>
      <c r="E54" s="129">
        <f t="shared" si="0"/>
        <v>0</v>
      </c>
      <c r="F54" s="78"/>
      <c r="G54" s="79"/>
      <c r="H54" s="129">
        <f t="shared" si="1"/>
        <v>0</v>
      </c>
      <c r="I54" s="80"/>
      <c r="J54" s="244">
        <f t="shared" si="3"/>
        <v>0</v>
      </c>
      <c r="K54" s="245"/>
      <c r="L54" s="245"/>
      <c r="M54" s="245"/>
      <c r="N54" s="245"/>
      <c r="O54" s="245"/>
      <c r="P54" s="245"/>
      <c r="Q54" s="245"/>
      <c r="R54" s="246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8"/>
    </row>
    <row r="55" spans="1:39" ht="20.100000000000001" customHeight="1" x14ac:dyDescent="0.2">
      <c r="A55" s="77"/>
      <c r="B55" s="78"/>
      <c r="C55" s="79"/>
      <c r="D55" s="73">
        <f t="shared" si="2"/>
        <v>0</v>
      </c>
      <c r="E55" s="129">
        <f t="shared" si="0"/>
        <v>0</v>
      </c>
      <c r="F55" s="78"/>
      <c r="G55" s="79"/>
      <c r="H55" s="129">
        <f t="shared" si="1"/>
        <v>0</v>
      </c>
      <c r="I55" s="80"/>
      <c r="J55" s="244">
        <f t="shared" si="3"/>
        <v>0</v>
      </c>
      <c r="K55" s="245"/>
      <c r="L55" s="245"/>
      <c r="M55" s="245"/>
      <c r="N55" s="245"/>
      <c r="O55" s="245"/>
      <c r="P55" s="245"/>
      <c r="Q55" s="245"/>
      <c r="R55" s="246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8"/>
    </row>
    <row r="56" spans="1:39" ht="20.100000000000001" customHeight="1" x14ac:dyDescent="0.2">
      <c r="A56" s="77"/>
      <c r="B56" s="78"/>
      <c r="C56" s="79"/>
      <c r="D56" s="73">
        <f t="shared" si="2"/>
        <v>0</v>
      </c>
      <c r="E56" s="129">
        <f t="shared" si="0"/>
        <v>0</v>
      </c>
      <c r="F56" s="78"/>
      <c r="G56" s="79"/>
      <c r="H56" s="129">
        <f t="shared" si="1"/>
        <v>0</v>
      </c>
      <c r="I56" s="80"/>
      <c r="J56" s="244">
        <f t="shared" si="3"/>
        <v>0</v>
      </c>
      <c r="K56" s="245"/>
      <c r="L56" s="245"/>
      <c r="M56" s="245"/>
      <c r="N56" s="245"/>
      <c r="O56" s="245"/>
      <c r="P56" s="245"/>
      <c r="Q56" s="245"/>
      <c r="R56" s="246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8"/>
    </row>
    <row r="57" spans="1:39" ht="39.75" customHeight="1" thickBot="1" x14ac:dyDescent="0.3">
      <c r="A57" s="85" t="s">
        <v>15</v>
      </c>
      <c r="B57" s="86" t="str">
        <f>IF((SUM(B35:B56))&gt;0,(SUM(B35:B56))," ")</f>
        <v xml:space="preserve"> </v>
      </c>
      <c r="C57" s="86" t="str">
        <f>IF((SUM(C35:C56))&gt;0,(SUM(C35:C56))," ")</f>
        <v xml:space="preserve"> </v>
      </c>
      <c r="E57" s="87"/>
      <c r="F57" s="88"/>
      <c r="G57" s="88"/>
      <c r="H57" s="87"/>
      <c r="I57" s="89" t="s">
        <v>53</v>
      </c>
      <c r="J57" s="252">
        <f>SUM(J35:J56)</f>
        <v>0</v>
      </c>
      <c r="K57" s="252"/>
      <c r="L57" s="252"/>
      <c r="M57" s="252"/>
      <c r="N57" s="252"/>
      <c r="O57" s="252"/>
      <c r="P57" s="252"/>
      <c r="Q57" s="252"/>
      <c r="R57" s="252"/>
      <c r="U57" s="90" t="s">
        <v>36</v>
      </c>
      <c r="V57" s="91"/>
      <c r="Z57" s="157"/>
      <c r="AA57" s="158"/>
      <c r="AB57" s="158"/>
      <c r="AC57" s="158"/>
      <c r="AD57" s="157"/>
      <c r="AE57" s="158"/>
      <c r="AF57" s="158"/>
      <c r="AG57" s="158"/>
      <c r="AH57" s="157"/>
      <c r="AI57" s="158"/>
      <c r="AJ57" s="158"/>
      <c r="AK57" s="158"/>
      <c r="AL57" s="96"/>
      <c r="AM57" s="96"/>
    </row>
    <row r="58" spans="1:39" ht="21" customHeight="1" thickTop="1" x14ac:dyDescent="0.2">
      <c r="A58" s="85"/>
      <c r="B58" s="159">
        <f>SUM(D35:D56)/1000</f>
        <v>0</v>
      </c>
      <c r="C58" s="159"/>
      <c r="D58" s="92"/>
      <c r="E58" s="87"/>
      <c r="F58" s="88"/>
      <c r="G58" s="88"/>
      <c r="H58" s="87"/>
      <c r="I58" s="93" t="s">
        <v>54</v>
      </c>
      <c r="J58" s="253">
        <f>B58*23</f>
        <v>0</v>
      </c>
      <c r="K58" s="253"/>
      <c r="L58" s="253"/>
      <c r="M58" s="253"/>
      <c r="N58" s="253"/>
      <c r="O58" s="253"/>
      <c r="P58" s="253"/>
      <c r="Q58" s="253"/>
      <c r="R58" s="253"/>
      <c r="V58" s="91"/>
      <c r="Z58" s="94" t="s">
        <v>37</v>
      </c>
    </row>
    <row r="59" spans="1:39" ht="13.5" customHeight="1" x14ac:dyDescent="0.2">
      <c r="A59" s="88"/>
      <c r="I59" s="95" t="s">
        <v>38</v>
      </c>
      <c r="J59" s="160"/>
      <c r="K59" s="160"/>
      <c r="L59" s="160"/>
      <c r="M59" s="160"/>
      <c r="N59" s="160"/>
      <c r="O59" s="160"/>
      <c r="P59" s="160"/>
    </row>
  </sheetData>
  <sheetProtection algorithmName="SHA-512" hashValue="qynghNkhg0DRIEsAgSwpaL1NkVWReMBc7UtHWvK+PXycc/PnnZYgzkyTmcGHJVyXcpZ8hKqjPGRiaq0rWX988A==" saltValue="1YXxwdqsAY6fs58+PNHgaA==" spinCount="100000" sheet="1" objects="1" scenarios="1"/>
  <protectedRanges>
    <protectedRange sqref="U57:AM58" name="Bereich7"/>
    <protectedRange sqref="I35:I56" name="Bereich5"/>
    <protectedRange sqref="A35:C56" name="Bereich3"/>
    <protectedRange sqref="A6:I17" name="Bereich1"/>
    <protectedRange sqref="J3:AM32" name="Bereich2"/>
    <protectedRange sqref="F35:G56" name="Bereich4"/>
    <protectedRange sqref="S35:AM56" name="Bereich6"/>
  </protectedRanges>
  <mergeCells count="108">
    <mergeCell ref="A1:AM1"/>
    <mergeCell ref="J57:R57"/>
    <mergeCell ref="J58:R58"/>
    <mergeCell ref="A2:AM2"/>
    <mergeCell ref="A3:I5"/>
    <mergeCell ref="J3:N3"/>
    <mergeCell ref="O3:T3"/>
    <mergeCell ref="U3:Z3"/>
    <mergeCell ref="AA3:AC3"/>
    <mergeCell ref="AD3:AF3"/>
    <mergeCell ref="AG3:AM7"/>
    <mergeCell ref="J4:N7"/>
    <mergeCell ref="O4:T7"/>
    <mergeCell ref="U4:Z7"/>
    <mergeCell ref="AA4:AC7"/>
    <mergeCell ref="A6:A8"/>
    <mergeCell ref="B6:I8"/>
    <mergeCell ref="J8:K8"/>
    <mergeCell ref="J46:R46"/>
    <mergeCell ref="S46:AM46"/>
    <mergeCell ref="J34:R34"/>
    <mergeCell ref="J35:R35"/>
    <mergeCell ref="S35:AM35"/>
    <mergeCell ref="J55:R55"/>
    <mergeCell ref="S55:AM55"/>
    <mergeCell ref="J56:R56"/>
    <mergeCell ref="S56:AM56"/>
    <mergeCell ref="J41:R41"/>
    <mergeCell ref="S41:AM41"/>
    <mergeCell ref="J42:R42"/>
    <mergeCell ref="S42:AM42"/>
    <mergeCell ref="J43:R43"/>
    <mergeCell ref="S43:AM43"/>
    <mergeCell ref="J44:R44"/>
    <mergeCell ref="S44:AM44"/>
    <mergeCell ref="J45:R45"/>
    <mergeCell ref="S45:AM45"/>
    <mergeCell ref="J36:R36"/>
    <mergeCell ref="S36:AM36"/>
    <mergeCell ref="J37:R37"/>
    <mergeCell ref="S37:AM37"/>
    <mergeCell ref="J38:R38"/>
    <mergeCell ref="S38:AM38"/>
    <mergeCell ref="J39:R39"/>
    <mergeCell ref="S39:AM39"/>
    <mergeCell ref="J40:R40"/>
    <mergeCell ref="S40:AM40"/>
    <mergeCell ref="J47:R47"/>
    <mergeCell ref="S47:AM47"/>
    <mergeCell ref="J48:R48"/>
    <mergeCell ref="S48:AM48"/>
    <mergeCell ref="J54:R54"/>
    <mergeCell ref="S54:AM54"/>
    <mergeCell ref="J49:R49"/>
    <mergeCell ref="S49:AM49"/>
    <mergeCell ref="J50:R50"/>
    <mergeCell ref="S50:AM50"/>
    <mergeCell ref="J51:R51"/>
    <mergeCell ref="S51:AM51"/>
    <mergeCell ref="J52:R52"/>
    <mergeCell ref="S52:AM52"/>
    <mergeCell ref="J53:R53"/>
    <mergeCell ref="S53:AM53"/>
    <mergeCell ref="AL8:AM8"/>
    <mergeCell ref="A9:A13"/>
    <mergeCell ref="B9:I13"/>
    <mergeCell ref="J9:K12"/>
    <mergeCell ref="L9:W12"/>
    <mergeCell ref="X9:Y12"/>
    <mergeCell ref="Z9:AK12"/>
    <mergeCell ref="J13:L17"/>
    <mergeCell ref="M13:W17"/>
    <mergeCell ref="X13:AM17"/>
    <mergeCell ref="A14:A17"/>
    <mergeCell ref="B14:I17"/>
    <mergeCell ref="C27:C28"/>
    <mergeCell ref="F27:F29"/>
    <mergeCell ref="G27:G29"/>
    <mergeCell ref="I28:I34"/>
    <mergeCell ref="B30:B34"/>
    <mergeCell ref="C30:C34"/>
    <mergeCell ref="F30:F34"/>
    <mergeCell ref="G30:G34"/>
    <mergeCell ref="X8:Y8"/>
    <mergeCell ref="J30:U31"/>
    <mergeCell ref="V30:AA31"/>
    <mergeCell ref="AC32:AM32"/>
    <mergeCell ref="Z57:AC57"/>
    <mergeCell ref="AD57:AG57"/>
    <mergeCell ref="AH57:AK57"/>
    <mergeCell ref="B58:C58"/>
    <mergeCell ref="J59:P59"/>
    <mergeCell ref="A18:A34"/>
    <mergeCell ref="B18:E20"/>
    <mergeCell ref="F18:H20"/>
    <mergeCell ref="I18:I20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F24:G26"/>
    <mergeCell ref="B27:B29"/>
  </mergeCells>
  <conditionalFormatting sqref="A3">
    <cfRule type="expression" dxfId="15" priority="4">
      <formula>$AN$34&gt;120</formula>
    </cfRule>
  </conditionalFormatting>
  <conditionalFormatting sqref="A34:A35 A72:A90">
    <cfRule type="expression" dxfId="14" priority="3">
      <formula>AN34&gt;150</formula>
    </cfRule>
  </conditionalFormatting>
  <conditionalFormatting sqref="A54:A71">
    <cfRule type="expression" dxfId="13" priority="2">
      <formula>AN54&gt;150</formula>
    </cfRule>
  </conditionalFormatting>
  <conditionalFormatting sqref="A36:A53">
    <cfRule type="expression" dxfId="12" priority="1">
      <formula>AN36&gt;150</formula>
    </cfRule>
  </conditionalFormatting>
  <hyperlinks>
    <hyperlink ref="I58" r:id="rId1" xr:uid="{2C5316B5-8006-4955-BD90-7108B8DCC6F5}"/>
  </hyperlinks>
  <printOptions horizontalCentered="1"/>
  <pageMargins left="0.31496062992125984" right="0.31496062992125984" top="0.59055118110236227" bottom="0.19685039370078741" header="0.31496062992125984" footer="0.31496062992125984"/>
  <pageSetup paperSize="9" scale="75" fitToHeight="2" orientation="landscape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M59"/>
  <sheetViews>
    <sheetView zoomScaleNormal="100" workbookViewId="0">
      <selection activeCell="B6" sqref="B6:I8"/>
    </sheetView>
  </sheetViews>
  <sheetFormatPr baseColWidth="10" defaultColWidth="11.42578125" defaultRowHeight="21" customHeight="1" x14ac:dyDescent="0.2"/>
  <cols>
    <col min="1" max="1" width="13.5703125" style="51" customWidth="1"/>
    <col min="2" max="2" width="11.42578125" style="51" customWidth="1"/>
    <col min="3" max="3" width="15.140625" style="51" customWidth="1"/>
    <col min="4" max="4" width="25.85546875" style="51" hidden="1" customWidth="1"/>
    <col min="5" max="5" width="12.85546875" style="52" customWidth="1"/>
    <col min="6" max="7" width="11.42578125" style="51" customWidth="1"/>
    <col min="8" max="8" width="11.42578125" style="52" customWidth="1"/>
    <col min="9" max="9" width="14.42578125" style="52" customWidth="1"/>
    <col min="10" max="10" width="2.42578125" style="52" customWidth="1"/>
    <col min="11" max="27" width="2.42578125" style="51" customWidth="1"/>
    <col min="28" max="28" width="9.42578125" style="51" customWidth="1"/>
    <col min="29" max="37" width="2.42578125" style="51" customWidth="1"/>
    <col min="38" max="38" width="5.42578125" style="51" customWidth="1"/>
    <col min="39" max="39" width="5.5703125" style="51" customWidth="1"/>
    <col min="40" max="16384" width="11.42578125" style="51"/>
  </cols>
  <sheetData>
    <row r="1" spans="1:39" ht="21" customHeight="1" x14ac:dyDescent="0.2">
      <c r="A1" s="288" t="s">
        <v>107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90"/>
    </row>
    <row r="2" spans="1:39" ht="21" customHeight="1" x14ac:dyDescent="0.2">
      <c r="A2" s="291" t="s">
        <v>108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3"/>
    </row>
    <row r="3" spans="1:39" ht="13.5" customHeight="1" x14ac:dyDescent="0.2">
      <c r="A3" s="264" t="s">
        <v>10</v>
      </c>
      <c r="B3" s="264"/>
      <c r="C3" s="264"/>
      <c r="D3" s="264"/>
      <c r="E3" s="264"/>
      <c r="F3" s="264"/>
      <c r="G3" s="264"/>
      <c r="H3" s="264"/>
      <c r="I3" s="265"/>
      <c r="J3" s="268" t="s">
        <v>17</v>
      </c>
      <c r="K3" s="269"/>
      <c r="L3" s="269"/>
      <c r="M3" s="269"/>
      <c r="N3" s="270"/>
      <c r="O3" s="269" t="s">
        <v>92</v>
      </c>
      <c r="P3" s="269"/>
      <c r="Q3" s="269"/>
      <c r="R3" s="269"/>
      <c r="S3" s="269"/>
      <c r="T3" s="269"/>
      <c r="U3" s="268" t="s">
        <v>18</v>
      </c>
      <c r="V3" s="269"/>
      <c r="W3" s="269"/>
      <c r="X3" s="269"/>
      <c r="Y3" s="269"/>
      <c r="Z3" s="270"/>
      <c r="AA3" s="268" t="s">
        <v>19</v>
      </c>
      <c r="AB3" s="269"/>
      <c r="AC3" s="270"/>
      <c r="AD3" s="268" t="s">
        <v>20</v>
      </c>
      <c r="AE3" s="269"/>
      <c r="AF3" s="269"/>
      <c r="AG3" s="271">
        <f>J57</f>
        <v>0</v>
      </c>
      <c r="AH3" s="272"/>
      <c r="AI3" s="272"/>
      <c r="AJ3" s="272"/>
      <c r="AK3" s="272"/>
      <c r="AL3" s="272"/>
      <c r="AM3" s="273"/>
    </row>
    <row r="4" spans="1:39" ht="5.25" customHeight="1" x14ac:dyDescent="0.2">
      <c r="A4" s="266"/>
      <c r="B4" s="266"/>
      <c r="C4" s="266"/>
      <c r="D4" s="266"/>
      <c r="E4" s="266"/>
      <c r="F4" s="266"/>
      <c r="G4" s="266"/>
      <c r="H4" s="266"/>
      <c r="I4" s="267"/>
      <c r="J4" s="276"/>
      <c r="K4" s="277"/>
      <c r="L4" s="277"/>
      <c r="M4" s="277"/>
      <c r="N4" s="278"/>
      <c r="O4" s="220"/>
      <c r="P4" s="220"/>
      <c r="Q4" s="220"/>
      <c r="R4" s="220"/>
      <c r="S4" s="220"/>
      <c r="T4" s="202"/>
      <c r="U4" s="201"/>
      <c r="V4" s="220"/>
      <c r="W4" s="220"/>
      <c r="X4" s="220"/>
      <c r="Y4" s="220"/>
      <c r="Z4" s="202"/>
      <c r="AA4" s="282"/>
      <c r="AB4" s="283"/>
      <c r="AC4" s="284"/>
      <c r="AD4" s="53"/>
      <c r="AE4" s="53"/>
      <c r="AF4" s="130"/>
      <c r="AG4" s="272"/>
      <c r="AH4" s="272"/>
      <c r="AI4" s="272"/>
      <c r="AJ4" s="272"/>
      <c r="AK4" s="272"/>
      <c r="AL4" s="272"/>
      <c r="AM4" s="273"/>
    </row>
    <row r="5" spans="1:39" ht="5.25" customHeight="1" x14ac:dyDescent="0.2">
      <c r="A5" s="266"/>
      <c r="B5" s="266"/>
      <c r="C5" s="266"/>
      <c r="D5" s="266"/>
      <c r="E5" s="266"/>
      <c r="F5" s="266"/>
      <c r="G5" s="266"/>
      <c r="H5" s="266"/>
      <c r="I5" s="267"/>
      <c r="J5" s="276"/>
      <c r="K5" s="277"/>
      <c r="L5" s="277"/>
      <c r="M5" s="277"/>
      <c r="N5" s="278"/>
      <c r="O5" s="220"/>
      <c r="P5" s="220"/>
      <c r="Q5" s="220"/>
      <c r="R5" s="220"/>
      <c r="S5" s="220"/>
      <c r="T5" s="202"/>
      <c r="U5" s="201"/>
      <c r="V5" s="220"/>
      <c r="W5" s="220"/>
      <c r="X5" s="220"/>
      <c r="Y5" s="220"/>
      <c r="Z5" s="202"/>
      <c r="AA5" s="282"/>
      <c r="AB5" s="283"/>
      <c r="AC5" s="284"/>
      <c r="AD5" s="53"/>
      <c r="AE5" s="53"/>
      <c r="AF5" s="130"/>
      <c r="AG5" s="272"/>
      <c r="AH5" s="272"/>
      <c r="AI5" s="272"/>
      <c r="AJ5" s="272"/>
      <c r="AK5" s="272"/>
      <c r="AL5" s="272"/>
      <c r="AM5" s="273"/>
    </row>
    <row r="6" spans="1:39" ht="9" customHeight="1" x14ac:dyDescent="0.2">
      <c r="A6" s="189" t="s">
        <v>12</v>
      </c>
      <c r="B6" s="190"/>
      <c r="C6" s="191"/>
      <c r="D6" s="191"/>
      <c r="E6" s="191"/>
      <c r="F6" s="191"/>
      <c r="G6" s="191"/>
      <c r="H6" s="191"/>
      <c r="I6" s="191"/>
      <c r="J6" s="276"/>
      <c r="K6" s="277"/>
      <c r="L6" s="277"/>
      <c r="M6" s="277"/>
      <c r="N6" s="278"/>
      <c r="O6" s="220"/>
      <c r="P6" s="220"/>
      <c r="Q6" s="220"/>
      <c r="R6" s="220"/>
      <c r="S6" s="220"/>
      <c r="T6" s="202"/>
      <c r="U6" s="201"/>
      <c r="V6" s="220"/>
      <c r="W6" s="220"/>
      <c r="X6" s="220"/>
      <c r="Y6" s="220"/>
      <c r="Z6" s="202"/>
      <c r="AA6" s="282"/>
      <c r="AB6" s="283"/>
      <c r="AC6" s="284"/>
      <c r="AD6" s="53"/>
      <c r="AE6" s="53"/>
      <c r="AF6" s="130"/>
      <c r="AG6" s="272"/>
      <c r="AH6" s="272"/>
      <c r="AI6" s="272"/>
      <c r="AJ6" s="272"/>
      <c r="AK6" s="272"/>
      <c r="AL6" s="272"/>
      <c r="AM6" s="273"/>
    </row>
    <row r="7" spans="1:39" ht="5.25" customHeight="1" thickBot="1" x14ac:dyDescent="0.25">
      <c r="A7" s="189"/>
      <c r="B7" s="193"/>
      <c r="C7" s="194"/>
      <c r="D7" s="194"/>
      <c r="E7" s="194"/>
      <c r="F7" s="194"/>
      <c r="G7" s="194"/>
      <c r="H7" s="194"/>
      <c r="I7" s="194"/>
      <c r="J7" s="279"/>
      <c r="K7" s="280"/>
      <c r="L7" s="280"/>
      <c r="M7" s="280"/>
      <c r="N7" s="281"/>
      <c r="O7" s="222"/>
      <c r="P7" s="222"/>
      <c r="Q7" s="222"/>
      <c r="R7" s="222"/>
      <c r="S7" s="222"/>
      <c r="T7" s="204"/>
      <c r="U7" s="203"/>
      <c r="V7" s="222"/>
      <c r="W7" s="222"/>
      <c r="X7" s="222"/>
      <c r="Y7" s="222"/>
      <c r="Z7" s="204"/>
      <c r="AA7" s="285"/>
      <c r="AB7" s="286"/>
      <c r="AC7" s="287"/>
      <c r="AD7" s="54"/>
      <c r="AE7" s="54"/>
      <c r="AF7" s="131"/>
      <c r="AG7" s="274"/>
      <c r="AH7" s="274"/>
      <c r="AI7" s="274"/>
      <c r="AJ7" s="274"/>
      <c r="AK7" s="274"/>
      <c r="AL7" s="274"/>
      <c r="AM7" s="275"/>
    </row>
    <row r="8" spans="1:39" ht="11.25" customHeight="1" x14ac:dyDescent="0.2">
      <c r="A8" s="189"/>
      <c r="B8" s="196"/>
      <c r="C8" s="197"/>
      <c r="D8" s="197"/>
      <c r="E8" s="197"/>
      <c r="F8" s="197"/>
      <c r="G8" s="197"/>
      <c r="H8" s="197"/>
      <c r="I8" s="198"/>
      <c r="J8" s="168" t="s">
        <v>21</v>
      </c>
      <c r="K8" s="170"/>
      <c r="L8" s="55" t="s">
        <v>22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7"/>
      <c r="X8" s="168" t="s">
        <v>23</v>
      </c>
      <c r="Y8" s="262"/>
      <c r="Z8" s="58" t="s">
        <v>24</v>
      </c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7"/>
      <c r="AL8" s="178" t="s">
        <v>25</v>
      </c>
      <c r="AM8" s="263"/>
    </row>
    <row r="9" spans="1:39" ht="5.25" customHeight="1" x14ac:dyDescent="0.2">
      <c r="A9" s="189" t="s">
        <v>11</v>
      </c>
      <c r="B9" s="190"/>
      <c r="C9" s="191"/>
      <c r="D9" s="191"/>
      <c r="E9" s="191"/>
      <c r="F9" s="191"/>
      <c r="G9" s="191"/>
      <c r="H9" s="191"/>
      <c r="I9" s="192"/>
      <c r="J9" s="199"/>
      <c r="K9" s="200"/>
      <c r="L9" s="205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7"/>
      <c r="X9" s="205"/>
      <c r="Y9" s="214"/>
      <c r="Z9" s="217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00"/>
      <c r="AL9" s="59"/>
      <c r="AM9" s="60"/>
    </row>
    <row r="10" spans="1:39" ht="4.5" customHeight="1" x14ac:dyDescent="0.2">
      <c r="A10" s="189"/>
      <c r="B10" s="193"/>
      <c r="C10" s="194"/>
      <c r="D10" s="194"/>
      <c r="E10" s="194"/>
      <c r="F10" s="194"/>
      <c r="G10" s="194"/>
      <c r="H10" s="194"/>
      <c r="I10" s="195"/>
      <c r="J10" s="201"/>
      <c r="K10" s="202"/>
      <c r="L10" s="208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  <c r="X10" s="208"/>
      <c r="Y10" s="215"/>
      <c r="Z10" s="219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02"/>
      <c r="AL10" s="59"/>
      <c r="AM10" s="60"/>
    </row>
    <row r="11" spans="1:39" ht="12.75" customHeight="1" x14ac:dyDescent="0.2">
      <c r="A11" s="189"/>
      <c r="B11" s="193"/>
      <c r="C11" s="194"/>
      <c r="D11" s="194"/>
      <c r="E11" s="194"/>
      <c r="F11" s="194"/>
      <c r="G11" s="194"/>
      <c r="H11" s="194"/>
      <c r="I11" s="195"/>
      <c r="J11" s="201"/>
      <c r="K11" s="202"/>
      <c r="L11" s="208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10"/>
      <c r="X11" s="208"/>
      <c r="Y11" s="215"/>
      <c r="Z11" s="219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02"/>
      <c r="AL11" s="59"/>
      <c r="AM11" s="60"/>
    </row>
    <row r="12" spans="1:39" ht="5.25" customHeight="1" thickBot="1" x14ac:dyDescent="0.25">
      <c r="A12" s="189"/>
      <c r="B12" s="193"/>
      <c r="C12" s="194"/>
      <c r="D12" s="194"/>
      <c r="E12" s="194"/>
      <c r="F12" s="194"/>
      <c r="G12" s="194"/>
      <c r="H12" s="194"/>
      <c r="I12" s="195"/>
      <c r="J12" s="203"/>
      <c r="K12" s="204"/>
      <c r="L12" s="211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3"/>
      <c r="X12" s="211"/>
      <c r="Y12" s="216"/>
      <c r="Z12" s="221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04"/>
      <c r="AL12" s="61"/>
      <c r="AM12" s="62"/>
    </row>
    <row r="13" spans="1:39" ht="5.25" customHeight="1" x14ac:dyDescent="0.2">
      <c r="A13" s="189"/>
      <c r="B13" s="196"/>
      <c r="C13" s="197"/>
      <c r="D13" s="197"/>
      <c r="E13" s="197"/>
      <c r="F13" s="197"/>
      <c r="G13" s="197"/>
      <c r="H13" s="197"/>
      <c r="I13" s="198"/>
      <c r="J13" s="223" t="s">
        <v>26</v>
      </c>
      <c r="K13" s="224"/>
      <c r="L13" s="225"/>
      <c r="M13" s="232" t="s">
        <v>109</v>
      </c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9"/>
    </row>
    <row r="14" spans="1:39" ht="5.25" customHeight="1" x14ac:dyDescent="0.2">
      <c r="A14" s="189" t="s">
        <v>13</v>
      </c>
      <c r="B14" s="309"/>
      <c r="C14" s="310"/>
      <c r="D14" s="310"/>
      <c r="E14" s="310"/>
      <c r="F14" s="310"/>
      <c r="G14" s="310"/>
      <c r="H14" s="310"/>
      <c r="I14" s="311"/>
      <c r="J14" s="226"/>
      <c r="K14" s="227"/>
      <c r="L14" s="228"/>
      <c r="M14" s="234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1"/>
    </row>
    <row r="15" spans="1:39" ht="5.25" customHeight="1" x14ac:dyDescent="0.2">
      <c r="A15" s="189"/>
      <c r="B15" s="312"/>
      <c r="C15" s="313"/>
      <c r="D15" s="313"/>
      <c r="E15" s="313"/>
      <c r="F15" s="313"/>
      <c r="G15" s="313"/>
      <c r="H15" s="313"/>
      <c r="I15" s="314"/>
      <c r="J15" s="226"/>
      <c r="K15" s="227"/>
      <c r="L15" s="228"/>
      <c r="M15" s="234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1"/>
    </row>
    <row r="16" spans="1:39" ht="11.25" customHeight="1" x14ac:dyDescent="0.2">
      <c r="A16" s="189"/>
      <c r="B16" s="312"/>
      <c r="C16" s="313"/>
      <c r="D16" s="313"/>
      <c r="E16" s="313"/>
      <c r="F16" s="313"/>
      <c r="G16" s="313"/>
      <c r="H16" s="313"/>
      <c r="I16" s="314"/>
      <c r="J16" s="226"/>
      <c r="K16" s="227"/>
      <c r="L16" s="228"/>
      <c r="M16" s="234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1"/>
    </row>
    <row r="17" spans="1:39" ht="5.25" customHeight="1" thickBot="1" x14ac:dyDescent="0.25">
      <c r="A17" s="189"/>
      <c r="B17" s="315"/>
      <c r="C17" s="316"/>
      <c r="D17" s="316"/>
      <c r="E17" s="316"/>
      <c r="F17" s="316"/>
      <c r="G17" s="316"/>
      <c r="H17" s="316"/>
      <c r="I17" s="317"/>
      <c r="J17" s="229"/>
      <c r="K17" s="230"/>
      <c r="L17" s="231"/>
      <c r="M17" s="236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3"/>
    </row>
    <row r="18" spans="1:39" ht="11.25" customHeight="1" x14ac:dyDescent="0.2">
      <c r="A18" s="161" t="s">
        <v>0</v>
      </c>
      <c r="B18" s="164" t="s">
        <v>1</v>
      </c>
      <c r="C18" s="164"/>
      <c r="D18" s="164"/>
      <c r="E18" s="164"/>
      <c r="F18" s="165" t="s">
        <v>2</v>
      </c>
      <c r="G18" s="164"/>
      <c r="H18" s="164"/>
      <c r="I18" s="166" t="s">
        <v>35</v>
      </c>
      <c r="J18" s="168" t="s">
        <v>27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70"/>
      <c r="AA18" s="168" t="s">
        <v>28</v>
      </c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70"/>
    </row>
    <row r="19" spans="1:39" ht="7.5" customHeight="1" x14ac:dyDescent="0.2">
      <c r="A19" s="162"/>
      <c r="B19" s="164"/>
      <c r="C19" s="164"/>
      <c r="D19" s="164"/>
      <c r="E19" s="164"/>
      <c r="F19" s="165"/>
      <c r="G19" s="164"/>
      <c r="H19" s="164"/>
      <c r="I19" s="167"/>
      <c r="J19" s="59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60"/>
      <c r="AA19" s="59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60"/>
    </row>
    <row r="20" spans="1:39" ht="7.5" customHeight="1" x14ac:dyDescent="0.2">
      <c r="A20" s="162"/>
      <c r="B20" s="164"/>
      <c r="C20" s="164"/>
      <c r="D20" s="164"/>
      <c r="E20" s="164"/>
      <c r="F20" s="165"/>
      <c r="G20" s="164"/>
      <c r="H20" s="164"/>
      <c r="I20" s="167"/>
      <c r="J20" s="59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60"/>
      <c r="AA20" s="59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60"/>
    </row>
    <row r="21" spans="1:39" ht="7.5" customHeight="1" x14ac:dyDescent="0.2">
      <c r="A21" s="162"/>
      <c r="B21" s="171" t="s">
        <v>16</v>
      </c>
      <c r="C21" s="171"/>
      <c r="D21" s="88"/>
      <c r="E21" s="172" t="s">
        <v>4</v>
      </c>
      <c r="F21" s="174" t="s">
        <v>16</v>
      </c>
      <c r="G21" s="171"/>
      <c r="H21" s="175" t="s">
        <v>4</v>
      </c>
      <c r="I21" s="177" t="s">
        <v>8</v>
      </c>
      <c r="J21" s="59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60"/>
      <c r="AA21" s="59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60"/>
    </row>
    <row r="22" spans="1:39" ht="7.5" customHeight="1" thickBot="1" x14ac:dyDescent="0.25">
      <c r="A22" s="162"/>
      <c r="B22" s="171"/>
      <c r="C22" s="171"/>
      <c r="D22" s="88"/>
      <c r="E22" s="172"/>
      <c r="F22" s="174"/>
      <c r="G22" s="171"/>
      <c r="H22" s="175"/>
      <c r="I22" s="177"/>
      <c r="J22" s="61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2"/>
      <c r="AA22" s="61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2"/>
    </row>
    <row r="23" spans="1:39" ht="11.25" customHeight="1" x14ac:dyDescent="0.2">
      <c r="A23" s="162"/>
      <c r="B23" s="171"/>
      <c r="C23" s="171"/>
      <c r="D23" s="88"/>
      <c r="E23" s="172"/>
      <c r="F23" s="174"/>
      <c r="G23" s="171"/>
      <c r="H23" s="175"/>
      <c r="I23" s="177"/>
      <c r="J23" s="178" t="s">
        <v>29</v>
      </c>
      <c r="K23" s="179"/>
      <c r="L23" s="179"/>
      <c r="M23" s="179"/>
      <c r="N23" s="179"/>
      <c r="O23" s="179"/>
      <c r="P23" s="179"/>
      <c r="Q23" s="64"/>
      <c r="R23" s="64"/>
      <c r="S23" s="65" t="s">
        <v>30</v>
      </c>
      <c r="T23" s="64"/>
      <c r="U23" s="64"/>
      <c r="V23" s="64"/>
      <c r="W23" s="64"/>
      <c r="X23" s="64"/>
      <c r="Y23" s="64"/>
      <c r="Z23" s="66"/>
      <c r="AA23" s="168" t="s">
        <v>31</v>
      </c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70"/>
    </row>
    <row r="24" spans="1:39" ht="7.5" customHeight="1" x14ac:dyDescent="0.2">
      <c r="A24" s="162"/>
      <c r="B24" s="171" t="s">
        <v>3</v>
      </c>
      <c r="C24" s="171"/>
      <c r="D24" s="88"/>
      <c r="E24" s="172"/>
      <c r="F24" s="174" t="s">
        <v>3</v>
      </c>
      <c r="G24" s="171"/>
      <c r="H24" s="175"/>
      <c r="I24" s="177"/>
      <c r="J24" s="59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60"/>
      <c r="AA24" s="59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60"/>
    </row>
    <row r="25" spans="1:39" ht="7.5" customHeight="1" x14ac:dyDescent="0.2">
      <c r="A25" s="162"/>
      <c r="B25" s="171"/>
      <c r="C25" s="171"/>
      <c r="D25" s="88"/>
      <c r="E25" s="172"/>
      <c r="F25" s="174"/>
      <c r="G25" s="171"/>
      <c r="H25" s="175"/>
      <c r="I25" s="177"/>
      <c r="J25" s="59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60"/>
      <c r="AA25" s="59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60"/>
    </row>
    <row r="26" spans="1:39" ht="7.5" customHeight="1" x14ac:dyDescent="0.2">
      <c r="A26" s="162"/>
      <c r="B26" s="171"/>
      <c r="C26" s="171"/>
      <c r="D26" s="88"/>
      <c r="E26" s="172"/>
      <c r="F26" s="174"/>
      <c r="G26" s="171"/>
      <c r="H26" s="175"/>
      <c r="I26" s="177"/>
      <c r="J26" s="59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60"/>
      <c r="AA26" s="59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60"/>
    </row>
    <row r="27" spans="1:39" ht="7.5" customHeight="1" thickBot="1" x14ac:dyDescent="0.25">
      <c r="A27" s="162"/>
      <c r="B27" s="180" t="s">
        <v>5</v>
      </c>
      <c r="C27" s="181" t="s">
        <v>6</v>
      </c>
      <c r="D27" s="128"/>
      <c r="E27" s="172"/>
      <c r="F27" s="174" t="s">
        <v>7</v>
      </c>
      <c r="G27" s="171" t="s">
        <v>34</v>
      </c>
      <c r="H27" s="175"/>
      <c r="I27" s="177"/>
      <c r="J27" s="61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2"/>
      <c r="AA27" s="61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2"/>
    </row>
    <row r="28" spans="1:39" ht="11.25" customHeight="1" x14ac:dyDescent="0.2">
      <c r="A28" s="162"/>
      <c r="B28" s="180"/>
      <c r="C28" s="182"/>
      <c r="D28" s="128"/>
      <c r="E28" s="172"/>
      <c r="F28" s="174"/>
      <c r="G28" s="171"/>
      <c r="H28" s="175"/>
      <c r="I28" s="183" t="s">
        <v>9</v>
      </c>
      <c r="J28" s="132" t="s">
        <v>85</v>
      </c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 t="s">
        <v>32</v>
      </c>
      <c r="AD28" s="133"/>
      <c r="AE28" s="133"/>
      <c r="AF28" s="133"/>
      <c r="AG28" s="133"/>
      <c r="AH28" s="133"/>
      <c r="AI28" s="133"/>
      <c r="AJ28" s="133"/>
      <c r="AK28" s="133"/>
      <c r="AL28" s="133"/>
      <c r="AM28" s="134"/>
    </row>
    <row r="29" spans="1:39" ht="24" customHeight="1" x14ac:dyDescent="0.2">
      <c r="A29" s="162"/>
      <c r="B29" s="180"/>
      <c r="C29" s="1" t="s">
        <v>47</v>
      </c>
      <c r="D29" s="67">
        <f>VLOOKUP(C29,[2]Emissionsfaktoren!A3:B19,2,FALSE)</f>
        <v>0.17224999999999999</v>
      </c>
      <c r="E29" s="172"/>
      <c r="F29" s="174"/>
      <c r="G29" s="171"/>
      <c r="H29" s="175"/>
      <c r="I29" s="183"/>
      <c r="J29" s="135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7"/>
    </row>
    <row r="30" spans="1:39" ht="5.25" customHeight="1" x14ac:dyDescent="0.2">
      <c r="A30" s="162"/>
      <c r="B30" s="185">
        <v>0.1</v>
      </c>
      <c r="C30" s="185">
        <v>0.38</v>
      </c>
      <c r="D30" s="126"/>
      <c r="E30" s="172"/>
      <c r="F30" s="187" t="s">
        <v>33</v>
      </c>
      <c r="G30" s="185">
        <v>0.02</v>
      </c>
      <c r="H30" s="175"/>
      <c r="I30" s="183"/>
      <c r="J30" s="149" t="s">
        <v>91</v>
      </c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3"/>
      <c r="W30" s="153"/>
      <c r="X30" s="153"/>
      <c r="Y30" s="153"/>
      <c r="Z30" s="153"/>
      <c r="AA30" s="153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7"/>
    </row>
    <row r="31" spans="1:39" ht="14.25" customHeight="1" x14ac:dyDescent="0.2">
      <c r="A31" s="162"/>
      <c r="B31" s="185"/>
      <c r="C31" s="185"/>
      <c r="D31" s="126"/>
      <c r="E31" s="172"/>
      <c r="F31" s="187"/>
      <c r="G31" s="185"/>
      <c r="H31" s="175"/>
      <c r="I31" s="183"/>
      <c r="J31" s="151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4"/>
      <c r="W31" s="154"/>
      <c r="X31" s="154"/>
      <c r="Y31" s="154"/>
      <c r="Z31" s="154"/>
      <c r="AA31" s="154"/>
      <c r="AB31" s="138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40"/>
    </row>
    <row r="32" spans="1:39" ht="6" customHeight="1" thickBot="1" x14ac:dyDescent="0.25">
      <c r="A32" s="162"/>
      <c r="B32" s="185"/>
      <c r="C32" s="185"/>
      <c r="D32" s="126"/>
      <c r="E32" s="172"/>
      <c r="F32" s="187"/>
      <c r="G32" s="185"/>
      <c r="H32" s="175"/>
      <c r="I32" s="183"/>
      <c r="J32" s="141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6"/>
    </row>
    <row r="33" spans="1:39" ht="7.5" customHeight="1" x14ac:dyDescent="0.2">
      <c r="A33" s="162"/>
      <c r="B33" s="185"/>
      <c r="C33" s="185"/>
      <c r="D33" s="126"/>
      <c r="E33" s="172"/>
      <c r="F33" s="187"/>
      <c r="G33" s="185"/>
      <c r="H33" s="175"/>
      <c r="I33" s="183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</row>
    <row r="34" spans="1:39" ht="14.25" customHeight="1" x14ac:dyDescent="0.2">
      <c r="A34" s="163"/>
      <c r="B34" s="186"/>
      <c r="C34" s="186"/>
      <c r="D34" s="127"/>
      <c r="E34" s="173"/>
      <c r="F34" s="188"/>
      <c r="G34" s="186"/>
      <c r="H34" s="176"/>
      <c r="I34" s="184"/>
      <c r="J34" s="254" t="s">
        <v>14</v>
      </c>
      <c r="K34" s="255"/>
      <c r="L34" s="255"/>
      <c r="M34" s="255"/>
      <c r="N34" s="255"/>
      <c r="O34" s="255"/>
      <c r="P34" s="255"/>
      <c r="Q34" s="255"/>
      <c r="R34" s="256"/>
      <c r="S34" s="143" t="s">
        <v>93</v>
      </c>
      <c r="T34" s="144"/>
      <c r="U34" s="145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6"/>
    </row>
    <row r="35" spans="1:39" ht="20.100000000000001" customHeight="1" x14ac:dyDescent="0.2">
      <c r="A35" s="70"/>
      <c r="B35" s="71"/>
      <c r="C35" s="72"/>
      <c r="D35" s="73">
        <f>C35*$D$29</f>
        <v>0</v>
      </c>
      <c r="E35" s="74">
        <f t="shared" ref="E35:E56" si="0">IF(B35*B$30+C35*C$30&gt;0,B35*B$30+C35*C$30,0)</f>
        <v>0</v>
      </c>
      <c r="F35" s="75"/>
      <c r="G35" s="72"/>
      <c r="H35" s="129">
        <f t="shared" ref="H35:H56" si="1">IF(F35&gt;0,F35*G35*G$30,0)</f>
        <v>0</v>
      </c>
      <c r="I35" s="76"/>
      <c r="J35" s="257">
        <f>IF(B35+C35+F35+G35+I35&gt;0,(E35+H35+I35),0)</f>
        <v>0</v>
      </c>
      <c r="K35" s="258"/>
      <c r="L35" s="258"/>
      <c r="M35" s="258"/>
      <c r="N35" s="258"/>
      <c r="O35" s="258"/>
      <c r="P35" s="258"/>
      <c r="Q35" s="258"/>
      <c r="R35" s="259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1"/>
    </row>
    <row r="36" spans="1:39" ht="20.100000000000001" customHeight="1" x14ac:dyDescent="0.2">
      <c r="A36" s="77"/>
      <c r="B36" s="78"/>
      <c r="C36" s="79"/>
      <c r="D36" s="73">
        <f t="shared" ref="D36:D56" si="2">C36*$D$29</f>
        <v>0</v>
      </c>
      <c r="E36" s="129">
        <f t="shared" si="0"/>
        <v>0</v>
      </c>
      <c r="F36" s="78"/>
      <c r="G36" s="79"/>
      <c r="H36" s="129">
        <f>IF(F36&gt;0,F36*G36*G$30,0)</f>
        <v>0</v>
      </c>
      <c r="I36" s="80"/>
      <c r="J36" s="244">
        <f>IF(B36+C36+F36+G36+I36&gt;0,(E36+H36+I36),0)</f>
        <v>0</v>
      </c>
      <c r="K36" s="245"/>
      <c r="L36" s="245"/>
      <c r="M36" s="245"/>
      <c r="N36" s="245"/>
      <c r="O36" s="245"/>
      <c r="P36" s="245"/>
      <c r="Q36" s="245"/>
      <c r="R36" s="246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8"/>
    </row>
    <row r="37" spans="1:39" ht="20.100000000000001" customHeight="1" x14ac:dyDescent="0.2">
      <c r="A37" s="77"/>
      <c r="B37" s="78"/>
      <c r="C37" s="79"/>
      <c r="D37" s="73">
        <f t="shared" si="2"/>
        <v>0</v>
      </c>
      <c r="E37" s="129">
        <f t="shared" si="0"/>
        <v>0</v>
      </c>
      <c r="F37" s="78"/>
      <c r="G37" s="79"/>
      <c r="H37" s="129">
        <f>IF(F37&gt;0,F37*G37*G$30,0)</f>
        <v>0</v>
      </c>
      <c r="I37" s="80"/>
      <c r="J37" s="244">
        <f>IF(B37+C37+F37+G37+I37&gt;0,(E37+H37+I37),0)</f>
        <v>0</v>
      </c>
      <c r="K37" s="245"/>
      <c r="L37" s="245"/>
      <c r="M37" s="245"/>
      <c r="N37" s="245"/>
      <c r="O37" s="245"/>
      <c r="P37" s="245"/>
      <c r="Q37" s="245"/>
      <c r="R37" s="246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8"/>
    </row>
    <row r="38" spans="1:39" ht="20.100000000000001" customHeight="1" x14ac:dyDescent="0.2">
      <c r="A38" s="77"/>
      <c r="B38" s="78"/>
      <c r="C38" s="79"/>
      <c r="D38" s="73">
        <f t="shared" si="2"/>
        <v>0</v>
      </c>
      <c r="E38" s="129">
        <f t="shared" si="0"/>
        <v>0</v>
      </c>
      <c r="F38" s="78"/>
      <c r="G38" s="79"/>
      <c r="H38" s="129">
        <f t="shared" si="1"/>
        <v>0</v>
      </c>
      <c r="I38" s="80"/>
      <c r="J38" s="244">
        <f t="shared" ref="J38:J56" si="3">IF(B38+C38+F38+G38+I38&gt;0,(E38+H38+I38),0)</f>
        <v>0</v>
      </c>
      <c r="K38" s="245"/>
      <c r="L38" s="245"/>
      <c r="M38" s="245"/>
      <c r="N38" s="245"/>
      <c r="O38" s="245"/>
      <c r="P38" s="245"/>
      <c r="Q38" s="245"/>
      <c r="R38" s="246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8"/>
    </row>
    <row r="39" spans="1:39" ht="20.100000000000001" customHeight="1" x14ac:dyDescent="0.2">
      <c r="A39" s="77"/>
      <c r="B39" s="78"/>
      <c r="C39" s="79"/>
      <c r="D39" s="73">
        <f t="shared" si="2"/>
        <v>0</v>
      </c>
      <c r="E39" s="129">
        <f t="shared" si="0"/>
        <v>0</v>
      </c>
      <c r="F39" s="78"/>
      <c r="G39" s="79"/>
      <c r="H39" s="129">
        <f t="shared" si="1"/>
        <v>0</v>
      </c>
      <c r="I39" s="80"/>
      <c r="J39" s="244">
        <f t="shared" si="3"/>
        <v>0</v>
      </c>
      <c r="K39" s="245"/>
      <c r="L39" s="245"/>
      <c r="M39" s="245"/>
      <c r="N39" s="245"/>
      <c r="O39" s="245"/>
      <c r="P39" s="245"/>
      <c r="Q39" s="245"/>
      <c r="R39" s="246"/>
      <c r="S39" s="249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8"/>
    </row>
    <row r="40" spans="1:39" ht="20.100000000000001" customHeight="1" x14ac:dyDescent="0.2">
      <c r="A40" s="77"/>
      <c r="B40" s="78"/>
      <c r="C40" s="79"/>
      <c r="D40" s="73">
        <f t="shared" si="2"/>
        <v>0</v>
      </c>
      <c r="E40" s="129">
        <f t="shared" si="0"/>
        <v>0</v>
      </c>
      <c r="F40" s="78"/>
      <c r="G40" s="79"/>
      <c r="H40" s="129">
        <f t="shared" si="1"/>
        <v>0</v>
      </c>
      <c r="I40" s="80"/>
      <c r="J40" s="244">
        <f t="shared" si="3"/>
        <v>0</v>
      </c>
      <c r="K40" s="245"/>
      <c r="L40" s="245"/>
      <c r="M40" s="245"/>
      <c r="N40" s="245"/>
      <c r="O40" s="245"/>
      <c r="P40" s="245"/>
      <c r="Q40" s="245"/>
      <c r="R40" s="246"/>
      <c r="S40" s="250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51"/>
    </row>
    <row r="41" spans="1:39" ht="20.100000000000001" customHeight="1" x14ac:dyDescent="0.2">
      <c r="A41" s="77"/>
      <c r="B41" s="78"/>
      <c r="C41" s="79"/>
      <c r="D41" s="73">
        <f t="shared" si="2"/>
        <v>0</v>
      </c>
      <c r="E41" s="129">
        <f t="shared" si="0"/>
        <v>0</v>
      </c>
      <c r="F41" s="78"/>
      <c r="G41" s="79"/>
      <c r="H41" s="129">
        <f t="shared" si="1"/>
        <v>0</v>
      </c>
      <c r="I41" s="80"/>
      <c r="J41" s="244">
        <f t="shared" si="3"/>
        <v>0</v>
      </c>
      <c r="K41" s="245"/>
      <c r="L41" s="245"/>
      <c r="M41" s="245"/>
      <c r="N41" s="245"/>
      <c r="O41" s="245"/>
      <c r="P41" s="245"/>
      <c r="Q41" s="245"/>
      <c r="R41" s="246"/>
      <c r="S41" s="249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8"/>
    </row>
    <row r="42" spans="1:39" ht="20.100000000000001" customHeight="1" x14ac:dyDescent="0.2">
      <c r="A42" s="77"/>
      <c r="B42" s="78"/>
      <c r="C42" s="79"/>
      <c r="D42" s="73">
        <f t="shared" si="2"/>
        <v>0</v>
      </c>
      <c r="E42" s="129">
        <f t="shared" si="0"/>
        <v>0</v>
      </c>
      <c r="F42" s="78"/>
      <c r="G42" s="79"/>
      <c r="H42" s="129">
        <f t="shared" si="1"/>
        <v>0</v>
      </c>
      <c r="I42" s="80"/>
      <c r="J42" s="244">
        <f t="shared" si="3"/>
        <v>0</v>
      </c>
      <c r="K42" s="245"/>
      <c r="L42" s="245"/>
      <c r="M42" s="245"/>
      <c r="N42" s="245"/>
      <c r="O42" s="245"/>
      <c r="P42" s="245"/>
      <c r="Q42" s="245"/>
      <c r="R42" s="246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8"/>
    </row>
    <row r="43" spans="1:39" ht="20.100000000000001" customHeight="1" x14ac:dyDescent="0.2">
      <c r="A43" s="147"/>
      <c r="B43" s="81"/>
      <c r="C43" s="79"/>
      <c r="D43" s="73">
        <f t="shared" si="2"/>
        <v>0</v>
      </c>
      <c r="E43" s="129">
        <f t="shared" si="0"/>
        <v>0</v>
      </c>
      <c r="F43" s="81"/>
      <c r="G43" s="82"/>
      <c r="H43" s="83">
        <f t="shared" si="1"/>
        <v>0</v>
      </c>
      <c r="I43" s="84"/>
      <c r="J43" s="244">
        <f t="shared" si="3"/>
        <v>0</v>
      </c>
      <c r="K43" s="245"/>
      <c r="L43" s="245"/>
      <c r="M43" s="245"/>
      <c r="N43" s="245"/>
      <c r="O43" s="245"/>
      <c r="P43" s="245"/>
      <c r="Q43" s="245"/>
      <c r="R43" s="246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51"/>
    </row>
    <row r="44" spans="1:39" ht="20.100000000000001" customHeight="1" x14ac:dyDescent="0.2">
      <c r="A44" s="77"/>
      <c r="B44" s="78"/>
      <c r="C44" s="79"/>
      <c r="D44" s="73">
        <f t="shared" si="2"/>
        <v>0</v>
      </c>
      <c r="E44" s="129">
        <f t="shared" si="0"/>
        <v>0</v>
      </c>
      <c r="F44" s="78"/>
      <c r="G44" s="79"/>
      <c r="H44" s="129">
        <f t="shared" si="1"/>
        <v>0</v>
      </c>
      <c r="I44" s="80"/>
      <c r="J44" s="244">
        <f t="shared" si="3"/>
        <v>0</v>
      </c>
      <c r="K44" s="245"/>
      <c r="L44" s="245"/>
      <c r="M44" s="245"/>
      <c r="N44" s="245"/>
      <c r="O44" s="245"/>
      <c r="P44" s="245"/>
      <c r="Q44" s="245"/>
      <c r="R44" s="246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8"/>
    </row>
    <row r="45" spans="1:39" ht="20.100000000000001" customHeight="1" x14ac:dyDescent="0.2">
      <c r="A45" s="77"/>
      <c r="B45" s="78"/>
      <c r="C45" s="79"/>
      <c r="D45" s="73">
        <f t="shared" si="2"/>
        <v>0</v>
      </c>
      <c r="E45" s="129">
        <f t="shared" si="0"/>
        <v>0</v>
      </c>
      <c r="F45" s="78"/>
      <c r="G45" s="79"/>
      <c r="H45" s="129">
        <f t="shared" si="1"/>
        <v>0</v>
      </c>
      <c r="I45" s="80"/>
      <c r="J45" s="244">
        <f t="shared" si="3"/>
        <v>0</v>
      </c>
      <c r="K45" s="245"/>
      <c r="L45" s="245"/>
      <c r="M45" s="245"/>
      <c r="N45" s="245"/>
      <c r="O45" s="245"/>
      <c r="P45" s="245"/>
      <c r="Q45" s="245"/>
      <c r="R45" s="246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8"/>
    </row>
    <row r="46" spans="1:39" ht="20.100000000000001" customHeight="1" x14ac:dyDescent="0.2">
      <c r="A46" s="77"/>
      <c r="B46" s="78"/>
      <c r="C46" s="79"/>
      <c r="D46" s="73">
        <f t="shared" si="2"/>
        <v>0</v>
      </c>
      <c r="E46" s="129">
        <f t="shared" si="0"/>
        <v>0</v>
      </c>
      <c r="F46" s="78"/>
      <c r="G46" s="79"/>
      <c r="H46" s="129">
        <f t="shared" si="1"/>
        <v>0</v>
      </c>
      <c r="I46" s="80"/>
      <c r="J46" s="244">
        <f t="shared" si="3"/>
        <v>0</v>
      </c>
      <c r="K46" s="245"/>
      <c r="L46" s="245"/>
      <c r="M46" s="245"/>
      <c r="N46" s="245"/>
      <c r="O46" s="245"/>
      <c r="P46" s="245"/>
      <c r="Q46" s="245"/>
      <c r="R46" s="246"/>
      <c r="S46" s="249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8"/>
    </row>
    <row r="47" spans="1:39" ht="20.100000000000001" customHeight="1" x14ac:dyDescent="0.2">
      <c r="A47" s="77"/>
      <c r="B47" s="78"/>
      <c r="C47" s="79"/>
      <c r="D47" s="73">
        <f t="shared" si="2"/>
        <v>0</v>
      </c>
      <c r="E47" s="129">
        <f t="shared" si="0"/>
        <v>0</v>
      </c>
      <c r="F47" s="78"/>
      <c r="G47" s="79"/>
      <c r="H47" s="129">
        <f t="shared" si="1"/>
        <v>0</v>
      </c>
      <c r="I47" s="80"/>
      <c r="J47" s="244">
        <f t="shared" si="3"/>
        <v>0</v>
      </c>
      <c r="K47" s="245"/>
      <c r="L47" s="245"/>
      <c r="M47" s="245"/>
      <c r="N47" s="245"/>
      <c r="O47" s="245"/>
      <c r="P47" s="245"/>
      <c r="Q47" s="245"/>
      <c r="R47" s="246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8"/>
    </row>
    <row r="48" spans="1:39" ht="20.100000000000001" customHeight="1" x14ac:dyDescent="0.2">
      <c r="A48" s="77"/>
      <c r="B48" s="78"/>
      <c r="C48" s="79"/>
      <c r="D48" s="73">
        <f t="shared" si="2"/>
        <v>0</v>
      </c>
      <c r="E48" s="129">
        <f t="shared" si="0"/>
        <v>0</v>
      </c>
      <c r="F48" s="78"/>
      <c r="G48" s="79"/>
      <c r="H48" s="129">
        <f t="shared" si="1"/>
        <v>0</v>
      </c>
      <c r="I48" s="80"/>
      <c r="J48" s="244">
        <f t="shared" si="3"/>
        <v>0</v>
      </c>
      <c r="K48" s="245"/>
      <c r="L48" s="245"/>
      <c r="M48" s="245"/>
      <c r="N48" s="245"/>
      <c r="O48" s="245"/>
      <c r="P48" s="245"/>
      <c r="Q48" s="245"/>
      <c r="R48" s="246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8"/>
    </row>
    <row r="49" spans="1:39" ht="20.100000000000001" customHeight="1" x14ac:dyDescent="0.2">
      <c r="A49" s="77"/>
      <c r="B49" s="78"/>
      <c r="C49" s="79"/>
      <c r="D49" s="73">
        <f t="shared" si="2"/>
        <v>0</v>
      </c>
      <c r="E49" s="129">
        <f t="shared" si="0"/>
        <v>0</v>
      </c>
      <c r="F49" s="78"/>
      <c r="G49" s="79"/>
      <c r="H49" s="129">
        <f t="shared" si="1"/>
        <v>0</v>
      </c>
      <c r="I49" s="80"/>
      <c r="J49" s="244">
        <f t="shared" si="3"/>
        <v>0</v>
      </c>
      <c r="K49" s="245"/>
      <c r="L49" s="245"/>
      <c r="M49" s="245"/>
      <c r="N49" s="245"/>
      <c r="O49" s="245"/>
      <c r="P49" s="245"/>
      <c r="Q49" s="245"/>
      <c r="R49" s="246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8"/>
    </row>
    <row r="50" spans="1:39" ht="20.100000000000001" customHeight="1" x14ac:dyDescent="0.2">
      <c r="A50" s="77"/>
      <c r="B50" s="78"/>
      <c r="C50" s="79"/>
      <c r="D50" s="73">
        <f t="shared" si="2"/>
        <v>0</v>
      </c>
      <c r="E50" s="129">
        <f t="shared" si="0"/>
        <v>0</v>
      </c>
      <c r="F50" s="78"/>
      <c r="G50" s="79"/>
      <c r="H50" s="129">
        <f t="shared" si="1"/>
        <v>0</v>
      </c>
      <c r="I50" s="80"/>
      <c r="J50" s="244">
        <f t="shared" si="3"/>
        <v>0</v>
      </c>
      <c r="K50" s="245"/>
      <c r="L50" s="245"/>
      <c r="M50" s="245"/>
      <c r="N50" s="245"/>
      <c r="O50" s="245"/>
      <c r="P50" s="245"/>
      <c r="Q50" s="245"/>
      <c r="R50" s="246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8"/>
    </row>
    <row r="51" spans="1:39" ht="20.100000000000001" customHeight="1" x14ac:dyDescent="0.2">
      <c r="A51" s="77"/>
      <c r="B51" s="78"/>
      <c r="C51" s="79"/>
      <c r="D51" s="73">
        <f t="shared" si="2"/>
        <v>0</v>
      </c>
      <c r="E51" s="129">
        <f t="shared" si="0"/>
        <v>0</v>
      </c>
      <c r="F51" s="78"/>
      <c r="G51" s="79"/>
      <c r="H51" s="129">
        <f t="shared" si="1"/>
        <v>0</v>
      </c>
      <c r="I51" s="80"/>
      <c r="J51" s="244">
        <f t="shared" si="3"/>
        <v>0</v>
      </c>
      <c r="K51" s="245"/>
      <c r="L51" s="245"/>
      <c r="M51" s="245"/>
      <c r="N51" s="245"/>
      <c r="O51" s="245"/>
      <c r="P51" s="245"/>
      <c r="Q51" s="245"/>
      <c r="R51" s="246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8"/>
    </row>
    <row r="52" spans="1:39" ht="20.100000000000001" customHeight="1" x14ac:dyDescent="0.2">
      <c r="A52" s="77"/>
      <c r="B52" s="78"/>
      <c r="C52" s="79"/>
      <c r="D52" s="73">
        <f t="shared" si="2"/>
        <v>0</v>
      </c>
      <c r="E52" s="129">
        <f t="shared" si="0"/>
        <v>0</v>
      </c>
      <c r="F52" s="78"/>
      <c r="G52" s="79"/>
      <c r="H52" s="129">
        <f t="shared" si="1"/>
        <v>0</v>
      </c>
      <c r="I52" s="80"/>
      <c r="J52" s="244">
        <f t="shared" si="3"/>
        <v>0</v>
      </c>
      <c r="K52" s="245"/>
      <c r="L52" s="245"/>
      <c r="M52" s="245"/>
      <c r="N52" s="245"/>
      <c r="O52" s="245"/>
      <c r="P52" s="245"/>
      <c r="Q52" s="245"/>
      <c r="R52" s="246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8"/>
    </row>
    <row r="53" spans="1:39" ht="20.100000000000001" customHeight="1" x14ac:dyDescent="0.2">
      <c r="A53" s="77"/>
      <c r="B53" s="78"/>
      <c r="C53" s="79"/>
      <c r="D53" s="73">
        <f t="shared" si="2"/>
        <v>0</v>
      </c>
      <c r="E53" s="129">
        <f t="shared" si="0"/>
        <v>0</v>
      </c>
      <c r="F53" s="78"/>
      <c r="G53" s="79"/>
      <c r="H53" s="129">
        <f t="shared" si="1"/>
        <v>0</v>
      </c>
      <c r="I53" s="80"/>
      <c r="J53" s="244">
        <f t="shared" si="3"/>
        <v>0</v>
      </c>
      <c r="K53" s="245"/>
      <c r="L53" s="245"/>
      <c r="M53" s="245"/>
      <c r="N53" s="245"/>
      <c r="O53" s="245"/>
      <c r="P53" s="245"/>
      <c r="Q53" s="245"/>
      <c r="R53" s="246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8"/>
    </row>
    <row r="54" spans="1:39" ht="20.100000000000001" customHeight="1" x14ac:dyDescent="0.2">
      <c r="A54" s="77"/>
      <c r="B54" s="78"/>
      <c r="C54" s="79"/>
      <c r="D54" s="73">
        <f t="shared" si="2"/>
        <v>0</v>
      </c>
      <c r="E54" s="129">
        <f t="shared" si="0"/>
        <v>0</v>
      </c>
      <c r="F54" s="78"/>
      <c r="G54" s="79"/>
      <c r="H54" s="129">
        <f t="shared" si="1"/>
        <v>0</v>
      </c>
      <c r="I54" s="80"/>
      <c r="J54" s="244">
        <f t="shared" si="3"/>
        <v>0</v>
      </c>
      <c r="K54" s="245"/>
      <c r="L54" s="245"/>
      <c r="M54" s="245"/>
      <c r="N54" s="245"/>
      <c r="O54" s="245"/>
      <c r="P54" s="245"/>
      <c r="Q54" s="245"/>
      <c r="R54" s="246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8"/>
    </row>
    <row r="55" spans="1:39" ht="20.100000000000001" customHeight="1" x14ac:dyDescent="0.2">
      <c r="A55" s="77"/>
      <c r="B55" s="78"/>
      <c r="C55" s="79"/>
      <c r="D55" s="73">
        <f t="shared" si="2"/>
        <v>0</v>
      </c>
      <c r="E55" s="129">
        <f t="shared" si="0"/>
        <v>0</v>
      </c>
      <c r="F55" s="78"/>
      <c r="G55" s="79"/>
      <c r="H55" s="129">
        <f t="shared" si="1"/>
        <v>0</v>
      </c>
      <c r="I55" s="80"/>
      <c r="J55" s="244">
        <f t="shared" si="3"/>
        <v>0</v>
      </c>
      <c r="K55" s="245"/>
      <c r="L55" s="245"/>
      <c r="M55" s="245"/>
      <c r="N55" s="245"/>
      <c r="O55" s="245"/>
      <c r="P55" s="245"/>
      <c r="Q55" s="245"/>
      <c r="R55" s="246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8"/>
    </row>
    <row r="56" spans="1:39" ht="20.100000000000001" customHeight="1" x14ac:dyDescent="0.2">
      <c r="A56" s="77"/>
      <c r="B56" s="78"/>
      <c r="C56" s="79"/>
      <c r="D56" s="73">
        <f t="shared" si="2"/>
        <v>0</v>
      </c>
      <c r="E56" s="129">
        <f t="shared" si="0"/>
        <v>0</v>
      </c>
      <c r="F56" s="78"/>
      <c r="G56" s="79"/>
      <c r="H56" s="129">
        <f t="shared" si="1"/>
        <v>0</v>
      </c>
      <c r="I56" s="80"/>
      <c r="J56" s="244">
        <f t="shared" si="3"/>
        <v>0</v>
      </c>
      <c r="K56" s="245"/>
      <c r="L56" s="245"/>
      <c r="M56" s="245"/>
      <c r="N56" s="245"/>
      <c r="O56" s="245"/>
      <c r="P56" s="245"/>
      <c r="Q56" s="245"/>
      <c r="R56" s="246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8"/>
    </row>
    <row r="57" spans="1:39" ht="39.75" customHeight="1" thickBot="1" x14ac:dyDescent="0.3">
      <c r="A57" s="85" t="s">
        <v>15</v>
      </c>
      <c r="B57" s="86" t="str">
        <f>IF((SUM(B35:B56))&gt;0,(SUM(B35:B56))," ")</f>
        <v xml:space="preserve"> </v>
      </c>
      <c r="C57" s="86" t="str">
        <f>IF((SUM(C35:C56))&gt;0,(SUM(C35:C56))," ")</f>
        <v xml:space="preserve"> </v>
      </c>
      <c r="E57" s="87"/>
      <c r="F57" s="88"/>
      <c r="G57" s="88"/>
      <c r="H57" s="87"/>
      <c r="I57" s="89" t="s">
        <v>53</v>
      </c>
      <c r="J57" s="252">
        <f>SUM(J35:J56)</f>
        <v>0</v>
      </c>
      <c r="K57" s="252"/>
      <c r="L57" s="252"/>
      <c r="M57" s="252"/>
      <c r="N57" s="252"/>
      <c r="O57" s="252"/>
      <c r="P57" s="252"/>
      <c r="Q57" s="252"/>
      <c r="R57" s="252"/>
      <c r="U57" s="90" t="s">
        <v>36</v>
      </c>
      <c r="V57" s="91"/>
      <c r="Z57" s="157"/>
      <c r="AA57" s="158"/>
      <c r="AB57" s="158"/>
      <c r="AC57" s="158"/>
      <c r="AD57" s="157"/>
      <c r="AE57" s="158"/>
      <c r="AF57" s="158"/>
      <c r="AG57" s="158"/>
      <c r="AH57" s="157"/>
      <c r="AI57" s="158"/>
      <c r="AJ57" s="158"/>
      <c r="AK57" s="158"/>
      <c r="AL57" s="96"/>
      <c r="AM57" s="96"/>
    </row>
    <row r="58" spans="1:39" ht="21" customHeight="1" thickTop="1" x14ac:dyDescent="0.2">
      <c r="A58" s="85"/>
      <c r="B58" s="159">
        <f>SUM(D35:D56)/1000</f>
        <v>0</v>
      </c>
      <c r="C58" s="159"/>
      <c r="D58" s="92"/>
      <c r="E58" s="87"/>
      <c r="F58" s="88"/>
      <c r="G58" s="88"/>
      <c r="H58" s="87"/>
      <c r="I58" s="93" t="s">
        <v>54</v>
      </c>
      <c r="J58" s="253">
        <f>B58*23</f>
        <v>0</v>
      </c>
      <c r="K58" s="253"/>
      <c r="L58" s="253"/>
      <c r="M58" s="253"/>
      <c r="N58" s="253"/>
      <c r="O58" s="253"/>
      <c r="P58" s="253"/>
      <c r="Q58" s="253"/>
      <c r="R58" s="253"/>
      <c r="V58" s="91"/>
      <c r="Z58" s="94" t="s">
        <v>37</v>
      </c>
    </row>
    <row r="59" spans="1:39" ht="13.5" customHeight="1" x14ac:dyDescent="0.2">
      <c r="A59" s="88"/>
      <c r="I59" s="95" t="s">
        <v>38</v>
      </c>
      <c r="J59" s="160"/>
      <c r="K59" s="160"/>
      <c r="L59" s="160"/>
      <c r="M59" s="160"/>
      <c r="N59" s="160"/>
      <c r="O59" s="160"/>
      <c r="P59" s="160"/>
    </row>
  </sheetData>
  <sheetProtection algorithmName="SHA-512" hashValue="82GdbA6hIhIZzumfzQWupGbhg9rzRG0TVi/+d6ffD7wiNMF4euZ/zyazWjCuAW3gf1RJoLaDE5dqZsluHayx5g==" saltValue="w0vyFO2PgEYc4cQsHkGFuw==" spinCount="100000" sheet="1" objects="1" scenarios="1"/>
  <protectedRanges>
    <protectedRange sqref="U57:AM58" name="Bereich7"/>
    <protectedRange sqref="I35:I56" name="Bereich5"/>
    <protectedRange sqref="A35:C56" name="Bereich3"/>
    <protectedRange sqref="A6:I17" name="Bereich1"/>
    <protectedRange sqref="J3:AM32" name="Bereich2"/>
    <protectedRange sqref="F35:G56" name="Bereich4"/>
    <protectedRange sqref="S35:AM56" name="Bereich6"/>
  </protectedRanges>
  <mergeCells count="108">
    <mergeCell ref="A1:AM1"/>
    <mergeCell ref="J55:R55"/>
    <mergeCell ref="S55:AM55"/>
    <mergeCell ref="J56:R56"/>
    <mergeCell ref="S56:AM56"/>
    <mergeCell ref="J57:R57"/>
    <mergeCell ref="J58:R58"/>
    <mergeCell ref="J34:R34"/>
    <mergeCell ref="A2:AM2"/>
    <mergeCell ref="A3:I5"/>
    <mergeCell ref="J3:N3"/>
    <mergeCell ref="O3:T3"/>
    <mergeCell ref="U3:Z3"/>
    <mergeCell ref="AA3:AC3"/>
    <mergeCell ref="AD3:AF3"/>
    <mergeCell ref="AG3:AM7"/>
    <mergeCell ref="J4:N7"/>
    <mergeCell ref="O4:T7"/>
    <mergeCell ref="U4:Z7"/>
    <mergeCell ref="AA4:AC7"/>
    <mergeCell ref="A6:A8"/>
    <mergeCell ref="B6:I8"/>
    <mergeCell ref="J8:K8"/>
    <mergeCell ref="X8:Y8"/>
    <mergeCell ref="J30:U31"/>
    <mergeCell ref="J35:R35"/>
    <mergeCell ref="S35:AM35"/>
    <mergeCell ref="J36:R36"/>
    <mergeCell ref="S36:AM36"/>
    <mergeCell ref="J37:R37"/>
    <mergeCell ref="S37:AM37"/>
    <mergeCell ref="J38:R38"/>
    <mergeCell ref="S38:AM38"/>
    <mergeCell ref="J39:R39"/>
    <mergeCell ref="S39:AM39"/>
    <mergeCell ref="J40:R40"/>
    <mergeCell ref="S40:AM40"/>
    <mergeCell ref="J41:R41"/>
    <mergeCell ref="S41:AM41"/>
    <mergeCell ref="J42:R42"/>
    <mergeCell ref="S42:AM42"/>
    <mergeCell ref="J43:R43"/>
    <mergeCell ref="S43:AM43"/>
    <mergeCell ref="J44:R44"/>
    <mergeCell ref="S44:AM44"/>
    <mergeCell ref="J45:R45"/>
    <mergeCell ref="S45:AM45"/>
    <mergeCell ref="J46:R46"/>
    <mergeCell ref="S46:AM46"/>
    <mergeCell ref="J47:R47"/>
    <mergeCell ref="S47:AM47"/>
    <mergeCell ref="J48:R48"/>
    <mergeCell ref="S48:AM48"/>
    <mergeCell ref="J49:R49"/>
    <mergeCell ref="S49:AM49"/>
    <mergeCell ref="J50:R50"/>
    <mergeCell ref="S50:AM50"/>
    <mergeCell ref="J51:R51"/>
    <mergeCell ref="S51:AM51"/>
    <mergeCell ref="J52:R52"/>
    <mergeCell ref="S52:AM52"/>
    <mergeCell ref="J53:R53"/>
    <mergeCell ref="S53:AM53"/>
    <mergeCell ref="J54:R54"/>
    <mergeCell ref="S54:AM54"/>
    <mergeCell ref="F27:F29"/>
    <mergeCell ref="G27:G29"/>
    <mergeCell ref="I28:I34"/>
    <mergeCell ref="B30:B34"/>
    <mergeCell ref="C30:C34"/>
    <mergeCell ref="F30:F34"/>
    <mergeCell ref="G30:G34"/>
    <mergeCell ref="AL8:AM8"/>
    <mergeCell ref="A9:A13"/>
    <mergeCell ref="B9:I13"/>
    <mergeCell ref="J9:K12"/>
    <mergeCell ref="L9:W12"/>
    <mergeCell ref="X9:Y12"/>
    <mergeCell ref="Z9:AK12"/>
    <mergeCell ref="J13:L17"/>
    <mergeCell ref="M13:W17"/>
    <mergeCell ref="X13:AM17"/>
    <mergeCell ref="A14:A17"/>
    <mergeCell ref="B14:I17"/>
    <mergeCell ref="V30:AA31"/>
    <mergeCell ref="AC32:AM32"/>
    <mergeCell ref="Z57:AC57"/>
    <mergeCell ref="AD57:AG57"/>
    <mergeCell ref="AH57:AK57"/>
    <mergeCell ref="B58:C58"/>
    <mergeCell ref="J59:P59"/>
    <mergeCell ref="A18:A34"/>
    <mergeCell ref="B18:E20"/>
    <mergeCell ref="F18:H20"/>
    <mergeCell ref="I18:I20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F24:G26"/>
    <mergeCell ref="B27:B29"/>
    <mergeCell ref="C27:C28"/>
  </mergeCells>
  <conditionalFormatting sqref="A3">
    <cfRule type="expression" dxfId="11" priority="4">
      <formula>$AN$34&gt;120</formula>
    </cfRule>
  </conditionalFormatting>
  <conditionalFormatting sqref="A34:A35 A72:A90">
    <cfRule type="expression" dxfId="10" priority="3">
      <formula>AN34&gt;150</formula>
    </cfRule>
  </conditionalFormatting>
  <conditionalFormatting sqref="A54:A71">
    <cfRule type="expression" dxfId="9" priority="2">
      <formula>AN54&gt;150</formula>
    </cfRule>
  </conditionalFormatting>
  <conditionalFormatting sqref="A36:A53">
    <cfRule type="expression" dxfId="8" priority="1">
      <formula>AN36&gt;150</formula>
    </cfRule>
  </conditionalFormatting>
  <hyperlinks>
    <hyperlink ref="I58" r:id="rId1" xr:uid="{4D1042D8-A685-494E-B929-C1F95D8D4DEB}"/>
  </hyperlinks>
  <printOptions horizontalCentered="1"/>
  <pageMargins left="0.31496062992125984" right="0.31496062992125984" top="0.59055118110236227" bottom="0.19685039370078741" header="0.31496062992125984" footer="0.31496062992125984"/>
  <pageSetup paperSize="9" scale="75" fitToHeight="2" orientation="landscape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M59"/>
  <sheetViews>
    <sheetView zoomScaleNormal="100" workbookViewId="0">
      <selection activeCell="B6" sqref="B6:I8"/>
    </sheetView>
  </sheetViews>
  <sheetFormatPr baseColWidth="10" defaultColWidth="11.42578125" defaultRowHeight="21" customHeight="1" x14ac:dyDescent="0.2"/>
  <cols>
    <col min="1" max="1" width="13.5703125" style="51" customWidth="1"/>
    <col min="2" max="2" width="11.42578125" style="51" customWidth="1"/>
    <col min="3" max="3" width="15.140625" style="51" customWidth="1"/>
    <col min="4" max="4" width="25.85546875" style="51" hidden="1" customWidth="1"/>
    <col min="5" max="5" width="12.85546875" style="52" customWidth="1"/>
    <col min="6" max="7" width="11.42578125" style="51" customWidth="1"/>
    <col min="8" max="8" width="11.42578125" style="52" customWidth="1"/>
    <col min="9" max="9" width="14.42578125" style="52" customWidth="1"/>
    <col min="10" max="10" width="2.42578125" style="52" customWidth="1"/>
    <col min="11" max="27" width="2.42578125" style="51" customWidth="1"/>
    <col min="28" max="28" width="9.42578125" style="51" customWidth="1"/>
    <col min="29" max="37" width="2.42578125" style="51" customWidth="1"/>
    <col min="38" max="38" width="5.42578125" style="51" customWidth="1"/>
    <col min="39" max="39" width="5.5703125" style="51" customWidth="1"/>
    <col min="40" max="16384" width="11.42578125" style="51"/>
  </cols>
  <sheetData>
    <row r="1" spans="1:39" ht="21" customHeight="1" x14ac:dyDescent="0.2">
      <c r="A1" s="288" t="s">
        <v>107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90"/>
    </row>
    <row r="2" spans="1:39" ht="21" customHeight="1" x14ac:dyDescent="0.2">
      <c r="A2" s="291" t="s">
        <v>108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3"/>
    </row>
    <row r="3" spans="1:39" ht="13.5" customHeight="1" x14ac:dyDescent="0.2">
      <c r="A3" s="264" t="s">
        <v>10</v>
      </c>
      <c r="B3" s="264"/>
      <c r="C3" s="264"/>
      <c r="D3" s="264"/>
      <c r="E3" s="264"/>
      <c r="F3" s="264"/>
      <c r="G3" s="264"/>
      <c r="H3" s="264"/>
      <c r="I3" s="265"/>
      <c r="J3" s="268" t="s">
        <v>17</v>
      </c>
      <c r="K3" s="269"/>
      <c r="L3" s="269"/>
      <c r="M3" s="269"/>
      <c r="N3" s="270"/>
      <c r="O3" s="269" t="s">
        <v>92</v>
      </c>
      <c r="P3" s="269"/>
      <c r="Q3" s="269"/>
      <c r="R3" s="269"/>
      <c r="S3" s="269"/>
      <c r="T3" s="269"/>
      <c r="U3" s="268" t="s">
        <v>18</v>
      </c>
      <c r="V3" s="269"/>
      <c r="W3" s="269"/>
      <c r="X3" s="269"/>
      <c r="Y3" s="269"/>
      <c r="Z3" s="270"/>
      <c r="AA3" s="268" t="s">
        <v>19</v>
      </c>
      <c r="AB3" s="269"/>
      <c r="AC3" s="270"/>
      <c r="AD3" s="268" t="s">
        <v>20</v>
      </c>
      <c r="AE3" s="269"/>
      <c r="AF3" s="269"/>
      <c r="AG3" s="271">
        <f>J57</f>
        <v>0</v>
      </c>
      <c r="AH3" s="272"/>
      <c r="AI3" s="272"/>
      <c r="AJ3" s="272"/>
      <c r="AK3" s="272"/>
      <c r="AL3" s="272"/>
      <c r="AM3" s="273"/>
    </row>
    <row r="4" spans="1:39" ht="5.25" customHeight="1" x14ac:dyDescent="0.2">
      <c r="A4" s="266"/>
      <c r="B4" s="266"/>
      <c r="C4" s="266"/>
      <c r="D4" s="266"/>
      <c r="E4" s="266"/>
      <c r="F4" s="266"/>
      <c r="G4" s="266"/>
      <c r="H4" s="266"/>
      <c r="I4" s="267"/>
      <c r="J4" s="276"/>
      <c r="K4" s="277"/>
      <c r="L4" s="277"/>
      <c r="M4" s="277"/>
      <c r="N4" s="278"/>
      <c r="O4" s="220"/>
      <c r="P4" s="220"/>
      <c r="Q4" s="220"/>
      <c r="R4" s="220"/>
      <c r="S4" s="220"/>
      <c r="T4" s="202"/>
      <c r="U4" s="201"/>
      <c r="V4" s="220"/>
      <c r="W4" s="220"/>
      <c r="X4" s="220"/>
      <c r="Y4" s="220"/>
      <c r="Z4" s="202"/>
      <c r="AA4" s="282"/>
      <c r="AB4" s="283"/>
      <c r="AC4" s="284"/>
      <c r="AD4" s="53"/>
      <c r="AE4" s="53"/>
      <c r="AF4" s="130"/>
      <c r="AG4" s="272"/>
      <c r="AH4" s="272"/>
      <c r="AI4" s="272"/>
      <c r="AJ4" s="272"/>
      <c r="AK4" s="272"/>
      <c r="AL4" s="272"/>
      <c r="AM4" s="273"/>
    </row>
    <row r="5" spans="1:39" ht="5.25" customHeight="1" x14ac:dyDescent="0.2">
      <c r="A5" s="266"/>
      <c r="B5" s="266"/>
      <c r="C5" s="266"/>
      <c r="D5" s="266"/>
      <c r="E5" s="266"/>
      <c r="F5" s="266"/>
      <c r="G5" s="266"/>
      <c r="H5" s="266"/>
      <c r="I5" s="267"/>
      <c r="J5" s="276"/>
      <c r="K5" s="277"/>
      <c r="L5" s="277"/>
      <c r="M5" s="277"/>
      <c r="N5" s="278"/>
      <c r="O5" s="220"/>
      <c r="P5" s="220"/>
      <c r="Q5" s="220"/>
      <c r="R5" s="220"/>
      <c r="S5" s="220"/>
      <c r="T5" s="202"/>
      <c r="U5" s="201"/>
      <c r="V5" s="220"/>
      <c r="W5" s="220"/>
      <c r="X5" s="220"/>
      <c r="Y5" s="220"/>
      <c r="Z5" s="202"/>
      <c r="AA5" s="282"/>
      <c r="AB5" s="283"/>
      <c r="AC5" s="284"/>
      <c r="AD5" s="53"/>
      <c r="AE5" s="53"/>
      <c r="AF5" s="130"/>
      <c r="AG5" s="272"/>
      <c r="AH5" s="272"/>
      <c r="AI5" s="272"/>
      <c r="AJ5" s="272"/>
      <c r="AK5" s="272"/>
      <c r="AL5" s="272"/>
      <c r="AM5" s="273"/>
    </row>
    <row r="6" spans="1:39" ht="9" customHeight="1" x14ac:dyDescent="0.2">
      <c r="A6" s="189" t="s">
        <v>12</v>
      </c>
      <c r="B6" s="190"/>
      <c r="C6" s="191"/>
      <c r="D6" s="191"/>
      <c r="E6" s="191"/>
      <c r="F6" s="191"/>
      <c r="G6" s="191"/>
      <c r="H6" s="191"/>
      <c r="I6" s="191"/>
      <c r="J6" s="276"/>
      <c r="K6" s="277"/>
      <c r="L6" s="277"/>
      <c r="M6" s="277"/>
      <c r="N6" s="278"/>
      <c r="O6" s="220"/>
      <c r="P6" s="220"/>
      <c r="Q6" s="220"/>
      <c r="R6" s="220"/>
      <c r="S6" s="220"/>
      <c r="T6" s="202"/>
      <c r="U6" s="201"/>
      <c r="V6" s="220"/>
      <c r="W6" s="220"/>
      <c r="X6" s="220"/>
      <c r="Y6" s="220"/>
      <c r="Z6" s="202"/>
      <c r="AA6" s="282"/>
      <c r="AB6" s="283"/>
      <c r="AC6" s="284"/>
      <c r="AD6" s="53"/>
      <c r="AE6" s="53"/>
      <c r="AF6" s="130"/>
      <c r="AG6" s="272"/>
      <c r="AH6" s="272"/>
      <c r="AI6" s="272"/>
      <c r="AJ6" s="272"/>
      <c r="AK6" s="272"/>
      <c r="AL6" s="272"/>
      <c r="AM6" s="273"/>
    </row>
    <row r="7" spans="1:39" ht="5.25" customHeight="1" thickBot="1" x14ac:dyDescent="0.25">
      <c r="A7" s="189"/>
      <c r="B7" s="193"/>
      <c r="C7" s="194"/>
      <c r="D7" s="194"/>
      <c r="E7" s="194"/>
      <c r="F7" s="194"/>
      <c r="G7" s="194"/>
      <c r="H7" s="194"/>
      <c r="I7" s="194"/>
      <c r="J7" s="279"/>
      <c r="K7" s="280"/>
      <c r="L7" s="280"/>
      <c r="M7" s="280"/>
      <c r="N7" s="281"/>
      <c r="O7" s="222"/>
      <c r="P7" s="222"/>
      <c r="Q7" s="222"/>
      <c r="R7" s="222"/>
      <c r="S7" s="222"/>
      <c r="T7" s="204"/>
      <c r="U7" s="203"/>
      <c r="V7" s="222"/>
      <c r="W7" s="222"/>
      <c r="X7" s="222"/>
      <c r="Y7" s="222"/>
      <c r="Z7" s="204"/>
      <c r="AA7" s="285"/>
      <c r="AB7" s="286"/>
      <c r="AC7" s="287"/>
      <c r="AD7" s="54"/>
      <c r="AE7" s="54"/>
      <c r="AF7" s="131"/>
      <c r="AG7" s="274"/>
      <c r="AH7" s="274"/>
      <c r="AI7" s="274"/>
      <c r="AJ7" s="274"/>
      <c r="AK7" s="274"/>
      <c r="AL7" s="274"/>
      <c r="AM7" s="275"/>
    </row>
    <row r="8" spans="1:39" ht="11.25" customHeight="1" x14ac:dyDescent="0.2">
      <c r="A8" s="189"/>
      <c r="B8" s="196"/>
      <c r="C8" s="197"/>
      <c r="D8" s="197"/>
      <c r="E8" s="197"/>
      <c r="F8" s="197"/>
      <c r="G8" s="197"/>
      <c r="H8" s="197"/>
      <c r="I8" s="198"/>
      <c r="J8" s="168" t="s">
        <v>21</v>
      </c>
      <c r="K8" s="170"/>
      <c r="L8" s="55" t="s">
        <v>22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7"/>
      <c r="X8" s="168" t="s">
        <v>23</v>
      </c>
      <c r="Y8" s="262"/>
      <c r="Z8" s="58" t="s">
        <v>24</v>
      </c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7"/>
      <c r="AL8" s="178" t="s">
        <v>25</v>
      </c>
      <c r="AM8" s="263"/>
    </row>
    <row r="9" spans="1:39" ht="5.25" customHeight="1" x14ac:dyDescent="0.2">
      <c r="A9" s="189" t="s">
        <v>11</v>
      </c>
      <c r="B9" s="190"/>
      <c r="C9" s="191"/>
      <c r="D9" s="191"/>
      <c r="E9" s="191"/>
      <c r="F9" s="191"/>
      <c r="G9" s="191"/>
      <c r="H9" s="191"/>
      <c r="I9" s="192"/>
      <c r="J9" s="199"/>
      <c r="K9" s="200"/>
      <c r="L9" s="205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7"/>
      <c r="X9" s="205"/>
      <c r="Y9" s="214"/>
      <c r="Z9" s="217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00"/>
      <c r="AL9" s="59"/>
      <c r="AM9" s="60"/>
    </row>
    <row r="10" spans="1:39" ht="4.5" customHeight="1" x14ac:dyDescent="0.2">
      <c r="A10" s="189"/>
      <c r="B10" s="193"/>
      <c r="C10" s="194"/>
      <c r="D10" s="194"/>
      <c r="E10" s="194"/>
      <c r="F10" s="194"/>
      <c r="G10" s="194"/>
      <c r="H10" s="194"/>
      <c r="I10" s="195"/>
      <c r="J10" s="201"/>
      <c r="K10" s="202"/>
      <c r="L10" s="208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  <c r="X10" s="208"/>
      <c r="Y10" s="215"/>
      <c r="Z10" s="219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02"/>
      <c r="AL10" s="59"/>
      <c r="AM10" s="60"/>
    </row>
    <row r="11" spans="1:39" ht="12.75" customHeight="1" x14ac:dyDescent="0.2">
      <c r="A11" s="189"/>
      <c r="B11" s="193"/>
      <c r="C11" s="194"/>
      <c r="D11" s="194"/>
      <c r="E11" s="194"/>
      <c r="F11" s="194"/>
      <c r="G11" s="194"/>
      <c r="H11" s="194"/>
      <c r="I11" s="195"/>
      <c r="J11" s="201"/>
      <c r="K11" s="202"/>
      <c r="L11" s="208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10"/>
      <c r="X11" s="208"/>
      <c r="Y11" s="215"/>
      <c r="Z11" s="219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02"/>
      <c r="AL11" s="59"/>
      <c r="AM11" s="60"/>
    </row>
    <row r="12" spans="1:39" ht="5.25" customHeight="1" thickBot="1" x14ac:dyDescent="0.25">
      <c r="A12" s="189"/>
      <c r="B12" s="193"/>
      <c r="C12" s="194"/>
      <c r="D12" s="194"/>
      <c r="E12" s="194"/>
      <c r="F12" s="194"/>
      <c r="G12" s="194"/>
      <c r="H12" s="194"/>
      <c r="I12" s="195"/>
      <c r="J12" s="203"/>
      <c r="K12" s="204"/>
      <c r="L12" s="211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3"/>
      <c r="X12" s="211"/>
      <c r="Y12" s="216"/>
      <c r="Z12" s="221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04"/>
      <c r="AL12" s="61"/>
      <c r="AM12" s="62"/>
    </row>
    <row r="13" spans="1:39" ht="5.25" customHeight="1" x14ac:dyDescent="0.2">
      <c r="A13" s="189"/>
      <c r="B13" s="196"/>
      <c r="C13" s="197"/>
      <c r="D13" s="197"/>
      <c r="E13" s="197"/>
      <c r="F13" s="197"/>
      <c r="G13" s="197"/>
      <c r="H13" s="197"/>
      <c r="I13" s="198"/>
      <c r="J13" s="223" t="s">
        <v>26</v>
      </c>
      <c r="K13" s="224"/>
      <c r="L13" s="225"/>
      <c r="M13" s="232" t="s">
        <v>109</v>
      </c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9"/>
    </row>
    <row r="14" spans="1:39" ht="5.25" customHeight="1" x14ac:dyDescent="0.2">
      <c r="A14" s="189" t="s">
        <v>13</v>
      </c>
      <c r="B14" s="309"/>
      <c r="C14" s="310"/>
      <c r="D14" s="310"/>
      <c r="E14" s="310"/>
      <c r="F14" s="310"/>
      <c r="G14" s="310"/>
      <c r="H14" s="310"/>
      <c r="I14" s="311"/>
      <c r="J14" s="226"/>
      <c r="K14" s="227"/>
      <c r="L14" s="228"/>
      <c r="M14" s="234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1"/>
    </row>
    <row r="15" spans="1:39" ht="5.25" customHeight="1" x14ac:dyDescent="0.2">
      <c r="A15" s="189"/>
      <c r="B15" s="312"/>
      <c r="C15" s="313"/>
      <c r="D15" s="313"/>
      <c r="E15" s="313"/>
      <c r="F15" s="313"/>
      <c r="G15" s="313"/>
      <c r="H15" s="313"/>
      <c r="I15" s="314"/>
      <c r="J15" s="226"/>
      <c r="K15" s="227"/>
      <c r="L15" s="228"/>
      <c r="M15" s="234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1"/>
    </row>
    <row r="16" spans="1:39" ht="11.25" customHeight="1" x14ac:dyDescent="0.2">
      <c r="A16" s="189"/>
      <c r="B16" s="312"/>
      <c r="C16" s="313"/>
      <c r="D16" s="313"/>
      <c r="E16" s="313"/>
      <c r="F16" s="313"/>
      <c r="G16" s="313"/>
      <c r="H16" s="313"/>
      <c r="I16" s="314"/>
      <c r="J16" s="226"/>
      <c r="K16" s="227"/>
      <c r="L16" s="228"/>
      <c r="M16" s="234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1"/>
    </row>
    <row r="17" spans="1:39" ht="5.25" customHeight="1" thickBot="1" x14ac:dyDescent="0.25">
      <c r="A17" s="189"/>
      <c r="B17" s="315"/>
      <c r="C17" s="316"/>
      <c r="D17" s="316"/>
      <c r="E17" s="316"/>
      <c r="F17" s="316"/>
      <c r="G17" s="316"/>
      <c r="H17" s="316"/>
      <c r="I17" s="317"/>
      <c r="J17" s="229"/>
      <c r="K17" s="230"/>
      <c r="L17" s="231"/>
      <c r="M17" s="236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3"/>
    </row>
    <row r="18" spans="1:39" ht="11.25" customHeight="1" x14ac:dyDescent="0.2">
      <c r="A18" s="161" t="s">
        <v>0</v>
      </c>
      <c r="B18" s="164" t="s">
        <v>1</v>
      </c>
      <c r="C18" s="164"/>
      <c r="D18" s="164"/>
      <c r="E18" s="164"/>
      <c r="F18" s="165" t="s">
        <v>2</v>
      </c>
      <c r="G18" s="164"/>
      <c r="H18" s="164"/>
      <c r="I18" s="166" t="s">
        <v>35</v>
      </c>
      <c r="J18" s="168" t="s">
        <v>27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70"/>
      <c r="AA18" s="168" t="s">
        <v>28</v>
      </c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70"/>
    </row>
    <row r="19" spans="1:39" ht="7.5" customHeight="1" x14ac:dyDescent="0.2">
      <c r="A19" s="162"/>
      <c r="B19" s="164"/>
      <c r="C19" s="164"/>
      <c r="D19" s="164"/>
      <c r="E19" s="164"/>
      <c r="F19" s="165"/>
      <c r="G19" s="164"/>
      <c r="H19" s="164"/>
      <c r="I19" s="167"/>
      <c r="J19" s="59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60"/>
      <c r="AA19" s="59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60"/>
    </row>
    <row r="20" spans="1:39" ht="7.5" customHeight="1" x14ac:dyDescent="0.2">
      <c r="A20" s="162"/>
      <c r="B20" s="164"/>
      <c r="C20" s="164"/>
      <c r="D20" s="164"/>
      <c r="E20" s="164"/>
      <c r="F20" s="165"/>
      <c r="G20" s="164"/>
      <c r="H20" s="164"/>
      <c r="I20" s="167"/>
      <c r="J20" s="59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60"/>
      <c r="AA20" s="59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60"/>
    </row>
    <row r="21" spans="1:39" ht="7.5" customHeight="1" x14ac:dyDescent="0.2">
      <c r="A21" s="162"/>
      <c r="B21" s="171" t="s">
        <v>16</v>
      </c>
      <c r="C21" s="171"/>
      <c r="D21" s="88"/>
      <c r="E21" s="172" t="s">
        <v>4</v>
      </c>
      <c r="F21" s="174" t="s">
        <v>16</v>
      </c>
      <c r="G21" s="171"/>
      <c r="H21" s="175" t="s">
        <v>4</v>
      </c>
      <c r="I21" s="177" t="s">
        <v>8</v>
      </c>
      <c r="J21" s="59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60"/>
      <c r="AA21" s="59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60"/>
    </row>
    <row r="22" spans="1:39" ht="7.5" customHeight="1" thickBot="1" x14ac:dyDescent="0.25">
      <c r="A22" s="162"/>
      <c r="B22" s="171"/>
      <c r="C22" s="171"/>
      <c r="D22" s="88"/>
      <c r="E22" s="172"/>
      <c r="F22" s="174"/>
      <c r="G22" s="171"/>
      <c r="H22" s="175"/>
      <c r="I22" s="177"/>
      <c r="J22" s="61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2"/>
      <c r="AA22" s="61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2"/>
    </row>
    <row r="23" spans="1:39" ht="11.25" customHeight="1" x14ac:dyDescent="0.2">
      <c r="A23" s="162"/>
      <c r="B23" s="171"/>
      <c r="C23" s="171"/>
      <c r="D23" s="88"/>
      <c r="E23" s="172"/>
      <c r="F23" s="174"/>
      <c r="G23" s="171"/>
      <c r="H23" s="175"/>
      <c r="I23" s="177"/>
      <c r="J23" s="178" t="s">
        <v>29</v>
      </c>
      <c r="K23" s="179"/>
      <c r="L23" s="179"/>
      <c r="M23" s="179"/>
      <c r="N23" s="179"/>
      <c r="O23" s="179"/>
      <c r="P23" s="179"/>
      <c r="Q23" s="64"/>
      <c r="R23" s="64"/>
      <c r="S23" s="65" t="s">
        <v>30</v>
      </c>
      <c r="T23" s="64"/>
      <c r="U23" s="64"/>
      <c r="V23" s="64"/>
      <c r="W23" s="64"/>
      <c r="X23" s="64"/>
      <c r="Y23" s="64"/>
      <c r="Z23" s="66"/>
      <c r="AA23" s="168" t="s">
        <v>31</v>
      </c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70"/>
    </row>
    <row r="24" spans="1:39" ht="7.5" customHeight="1" x14ac:dyDescent="0.2">
      <c r="A24" s="162"/>
      <c r="B24" s="171" t="s">
        <v>3</v>
      </c>
      <c r="C24" s="171"/>
      <c r="D24" s="88"/>
      <c r="E24" s="172"/>
      <c r="F24" s="174" t="s">
        <v>3</v>
      </c>
      <c r="G24" s="171"/>
      <c r="H24" s="175"/>
      <c r="I24" s="177"/>
      <c r="J24" s="59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60"/>
      <c r="AA24" s="59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60"/>
    </row>
    <row r="25" spans="1:39" ht="7.5" customHeight="1" x14ac:dyDescent="0.2">
      <c r="A25" s="162"/>
      <c r="B25" s="171"/>
      <c r="C25" s="171"/>
      <c r="D25" s="88"/>
      <c r="E25" s="172"/>
      <c r="F25" s="174"/>
      <c r="G25" s="171"/>
      <c r="H25" s="175"/>
      <c r="I25" s="177"/>
      <c r="J25" s="59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60"/>
      <c r="AA25" s="59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60"/>
    </row>
    <row r="26" spans="1:39" ht="7.5" customHeight="1" x14ac:dyDescent="0.2">
      <c r="A26" s="162"/>
      <c r="B26" s="171"/>
      <c r="C26" s="171"/>
      <c r="D26" s="88"/>
      <c r="E26" s="172"/>
      <c r="F26" s="174"/>
      <c r="G26" s="171"/>
      <c r="H26" s="175"/>
      <c r="I26" s="177"/>
      <c r="J26" s="59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60"/>
      <c r="AA26" s="59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60"/>
    </row>
    <row r="27" spans="1:39" ht="7.5" customHeight="1" thickBot="1" x14ac:dyDescent="0.25">
      <c r="A27" s="162"/>
      <c r="B27" s="180" t="s">
        <v>5</v>
      </c>
      <c r="C27" s="181" t="s">
        <v>6</v>
      </c>
      <c r="D27" s="128"/>
      <c r="E27" s="172"/>
      <c r="F27" s="174" t="s">
        <v>7</v>
      </c>
      <c r="G27" s="171" t="s">
        <v>34</v>
      </c>
      <c r="H27" s="175"/>
      <c r="I27" s="177"/>
      <c r="J27" s="61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2"/>
      <c r="AA27" s="61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2"/>
    </row>
    <row r="28" spans="1:39" ht="11.25" customHeight="1" x14ac:dyDescent="0.2">
      <c r="A28" s="162"/>
      <c r="B28" s="180"/>
      <c r="C28" s="182"/>
      <c r="D28" s="128"/>
      <c r="E28" s="172"/>
      <c r="F28" s="174"/>
      <c r="G28" s="171"/>
      <c r="H28" s="175"/>
      <c r="I28" s="183" t="s">
        <v>9</v>
      </c>
      <c r="J28" s="132" t="s">
        <v>85</v>
      </c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 t="s">
        <v>32</v>
      </c>
      <c r="AD28" s="133"/>
      <c r="AE28" s="133"/>
      <c r="AF28" s="133"/>
      <c r="AG28" s="133"/>
      <c r="AH28" s="133"/>
      <c r="AI28" s="133"/>
      <c r="AJ28" s="133"/>
      <c r="AK28" s="133"/>
      <c r="AL28" s="133"/>
      <c r="AM28" s="134"/>
    </row>
    <row r="29" spans="1:39" ht="24" customHeight="1" x14ac:dyDescent="0.2">
      <c r="A29" s="162"/>
      <c r="B29" s="180"/>
      <c r="C29" s="1" t="s">
        <v>47</v>
      </c>
      <c r="D29" s="67">
        <f>VLOOKUP(C29,[2]Emissionsfaktoren!A3:B19,2,FALSE)</f>
        <v>0.17224999999999999</v>
      </c>
      <c r="E29" s="172"/>
      <c r="F29" s="174"/>
      <c r="G29" s="171"/>
      <c r="H29" s="175"/>
      <c r="I29" s="183"/>
      <c r="J29" s="135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7"/>
    </row>
    <row r="30" spans="1:39" ht="5.25" customHeight="1" x14ac:dyDescent="0.2">
      <c r="A30" s="162"/>
      <c r="B30" s="185">
        <v>0.1</v>
      </c>
      <c r="C30" s="185">
        <v>0.38</v>
      </c>
      <c r="D30" s="126"/>
      <c r="E30" s="172"/>
      <c r="F30" s="187" t="s">
        <v>33</v>
      </c>
      <c r="G30" s="185">
        <v>0.02</v>
      </c>
      <c r="H30" s="175"/>
      <c r="I30" s="183"/>
      <c r="J30" s="149" t="s">
        <v>91</v>
      </c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3"/>
      <c r="W30" s="153"/>
      <c r="X30" s="153"/>
      <c r="Y30" s="153"/>
      <c r="Z30" s="153"/>
      <c r="AA30" s="153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7"/>
    </row>
    <row r="31" spans="1:39" ht="14.25" customHeight="1" x14ac:dyDescent="0.2">
      <c r="A31" s="162"/>
      <c r="B31" s="185"/>
      <c r="C31" s="185"/>
      <c r="D31" s="126"/>
      <c r="E31" s="172"/>
      <c r="F31" s="187"/>
      <c r="G31" s="185"/>
      <c r="H31" s="175"/>
      <c r="I31" s="183"/>
      <c r="J31" s="151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4"/>
      <c r="W31" s="154"/>
      <c r="X31" s="154"/>
      <c r="Y31" s="154"/>
      <c r="Z31" s="154"/>
      <c r="AA31" s="154"/>
      <c r="AB31" s="138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40"/>
    </row>
    <row r="32" spans="1:39" ht="6" customHeight="1" thickBot="1" x14ac:dyDescent="0.25">
      <c r="A32" s="162"/>
      <c r="B32" s="185"/>
      <c r="C32" s="185"/>
      <c r="D32" s="126"/>
      <c r="E32" s="172"/>
      <c r="F32" s="187"/>
      <c r="G32" s="185"/>
      <c r="H32" s="175"/>
      <c r="I32" s="183"/>
      <c r="J32" s="141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6"/>
    </row>
    <row r="33" spans="1:39" ht="7.5" customHeight="1" x14ac:dyDescent="0.2">
      <c r="A33" s="162"/>
      <c r="B33" s="185"/>
      <c r="C33" s="185"/>
      <c r="D33" s="126"/>
      <c r="E33" s="172"/>
      <c r="F33" s="187"/>
      <c r="G33" s="185"/>
      <c r="H33" s="175"/>
      <c r="I33" s="183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</row>
    <row r="34" spans="1:39" ht="14.25" customHeight="1" x14ac:dyDescent="0.2">
      <c r="A34" s="163"/>
      <c r="B34" s="186"/>
      <c r="C34" s="186"/>
      <c r="D34" s="127"/>
      <c r="E34" s="173"/>
      <c r="F34" s="188"/>
      <c r="G34" s="186"/>
      <c r="H34" s="176"/>
      <c r="I34" s="184"/>
      <c r="J34" s="254" t="s">
        <v>14</v>
      </c>
      <c r="K34" s="255"/>
      <c r="L34" s="255"/>
      <c r="M34" s="255"/>
      <c r="N34" s="255"/>
      <c r="O34" s="255"/>
      <c r="P34" s="255"/>
      <c r="Q34" s="255"/>
      <c r="R34" s="256"/>
      <c r="S34" s="143" t="s">
        <v>93</v>
      </c>
      <c r="T34" s="144"/>
      <c r="U34" s="145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6"/>
    </row>
    <row r="35" spans="1:39" ht="20.100000000000001" customHeight="1" x14ac:dyDescent="0.2">
      <c r="A35" s="70"/>
      <c r="B35" s="71"/>
      <c r="C35" s="72"/>
      <c r="D35" s="73">
        <f>C35*$D$29</f>
        <v>0</v>
      </c>
      <c r="E35" s="74">
        <f t="shared" ref="E35:E56" si="0">IF(B35*B$30+C35*C$30&gt;0,B35*B$30+C35*C$30,0)</f>
        <v>0</v>
      </c>
      <c r="F35" s="75"/>
      <c r="G35" s="72"/>
      <c r="H35" s="129">
        <f t="shared" ref="H35:H56" si="1">IF(F35&gt;0,F35*G35*G$30,0)</f>
        <v>0</v>
      </c>
      <c r="I35" s="76"/>
      <c r="J35" s="257">
        <f>IF(B35+C35+F35+G35+I35&gt;0,(E35+H35+I35),0)</f>
        <v>0</v>
      </c>
      <c r="K35" s="258"/>
      <c r="L35" s="258"/>
      <c r="M35" s="258"/>
      <c r="N35" s="258"/>
      <c r="O35" s="258"/>
      <c r="P35" s="258"/>
      <c r="Q35" s="258"/>
      <c r="R35" s="259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1"/>
    </row>
    <row r="36" spans="1:39" ht="20.100000000000001" customHeight="1" x14ac:dyDescent="0.2">
      <c r="A36" s="77"/>
      <c r="B36" s="78"/>
      <c r="C36" s="79"/>
      <c r="D36" s="73">
        <f t="shared" ref="D36:D56" si="2">C36*$D$29</f>
        <v>0</v>
      </c>
      <c r="E36" s="129">
        <f t="shared" si="0"/>
        <v>0</v>
      </c>
      <c r="F36" s="78"/>
      <c r="G36" s="79"/>
      <c r="H36" s="129">
        <f>IF(F36&gt;0,F36*G36*G$30,0)</f>
        <v>0</v>
      </c>
      <c r="I36" s="80"/>
      <c r="J36" s="244">
        <f>IF(B36+C36+F36+G36+I36&gt;0,(E36+H36+I36),0)</f>
        <v>0</v>
      </c>
      <c r="K36" s="245"/>
      <c r="L36" s="245"/>
      <c r="M36" s="245"/>
      <c r="N36" s="245"/>
      <c r="O36" s="245"/>
      <c r="P36" s="245"/>
      <c r="Q36" s="245"/>
      <c r="R36" s="246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8"/>
    </row>
    <row r="37" spans="1:39" ht="20.100000000000001" customHeight="1" x14ac:dyDescent="0.2">
      <c r="A37" s="77"/>
      <c r="B37" s="78"/>
      <c r="C37" s="79"/>
      <c r="D37" s="73">
        <f t="shared" si="2"/>
        <v>0</v>
      </c>
      <c r="E37" s="129">
        <f t="shared" si="0"/>
        <v>0</v>
      </c>
      <c r="F37" s="78"/>
      <c r="G37" s="79"/>
      <c r="H37" s="129">
        <f>IF(F37&gt;0,F37*G37*G$30,0)</f>
        <v>0</v>
      </c>
      <c r="I37" s="80"/>
      <c r="J37" s="244">
        <f>IF(B37+C37+F37+G37+I37&gt;0,(E37+H37+I37),0)</f>
        <v>0</v>
      </c>
      <c r="K37" s="245"/>
      <c r="L37" s="245"/>
      <c r="M37" s="245"/>
      <c r="N37" s="245"/>
      <c r="O37" s="245"/>
      <c r="P37" s="245"/>
      <c r="Q37" s="245"/>
      <c r="R37" s="246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8"/>
    </row>
    <row r="38" spans="1:39" ht="20.100000000000001" customHeight="1" x14ac:dyDescent="0.2">
      <c r="A38" s="77"/>
      <c r="B38" s="78"/>
      <c r="C38" s="79"/>
      <c r="D38" s="73">
        <f t="shared" si="2"/>
        <v>0</v>
      </c>
      <c r="E38" s="129">
        <f t="shared" si="0"/>
        <v>0</v>
      </c>
      <c r="F38" s="78"/>
      <c r="G38" s="79"/>
      <c r="H38" s="129">
        <f t="shared" si="1"/>
        <v>0</v>
      </c>
      <c r="I38" s="80"/>
      <c r="J38" s="244">
        <f t="shared" ref="J38:J56" si="3">IF(B38+C38+F38+G38+I38&gt;0,(E38+H38+I38),0)</f>
        <v>0</v>
      </c>
      <c r="K38" s="245"/>
      <c r="L38" s="245"/>
      <c r="M38" s="245"/>
      <c r="N38" s="245"/>
      <c r="O38" s="245"/>
      <c r="P38" s="245"/>
      <c r="Q38" s="245"/>
      <c r="R38" s="246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8"/>
    </row>
    <row r="39" spans="1:39" ht="20.100000000000001" customHeight="1" x14ac:dyDescent="0.2">
      <c r="A39" s="77"/>
      <c r="B39" s="78"/>
      <c r="C39" s="79"/>
      <c r="D39" s="73">
        <f t="shared" si="2"/>
        <v>0</v>
      </c>
      <c r="E39" s="129">
        <f t="shared" si="0"/>
        <v>0</v>
      </c>
      <c r="F39" s="78"/>
      <c r="G39" s="79"/>
      <c r="H39" s="129">
        <f t="shared" si="1"/>
        <v>0</v>
      </c>
      <c r="I39" s="80"/>
      <c r="J39" s="244">
        <f t="shared" si="3"/>
        <v>0</v>
      </c>
      <c r="K39" s="245"/>
      <c r="L39" s="245"/>
      <c r="M39" s="245"/>
      <c r="N39" s="245"/>
      <c r="O39" s="245"/>
      <c r="P39" s="245"/>
      <c r="Q39" s="245"/>
      <c r="R39" s="246"/>
      <c r="S39" s="249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8"/>
    </row>
    <row r="40" spans="1:39" ht="20.100000000000001" customHeight="1" x14ac:dyDescent="0.2">
      <c r="A40" s="77"/>
      <c r="B40" s="78"/>
      <c r="C40" s="79"/>
      <c r="D40" s="73">
        <f t="shared" si="2"/>
        <v>0</v>
      </c>
      <c r="E40" s="129">
        <f t="shared" si="0"/>
        <v>0</v>
      </c>
      <c r="F40" s="78"/>
      <c r="G40" s="79"/>
      <c r="H40" s="129">
        <f t="shared" si="1"/>
        <v>0</v>
      </c>
      <c r="I40" s="80"/>
      <c r="J40" s="244">
        <f t="shared" si="3"/>
        <v>0</v>
      </c>
      <c r="K40" s="245"/>
      <c r="L40" s="245"/>
      <c r="M40" s="245"/>
      <c r="N40" s="245"/>
      <c r="O40" s="245"/>
      <c r="P40" s="245"/>
      <c r="Q40" s="245"/>
      <c r="R40" s="246"/>
      <c r="S40" s="250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51"/>
    </row>
    <row r="41" spans="1:39" ht="20.100000000000001" customHeight="1" x14ac:dyDescent="0.2">
      <c r="A41" s="77"/>
      <c r="B41" s="78"/>
      <c r="C41" s="79"/>
      <c r="D41" s="73">
        <f t="shared" si="2"/>
        <v>0</v>
      </c>
      <c r="E41" s="129">
        <f t="shared" si="0"/>
        <v>0</v>
      </c>
      <c r="F41" s="78"/>
      <c r="G41" s="79"/>
      <c r="H41" s="129">
        <f t="shared" si="1"/>
        <v>0</v>
      </c>
      <c r="I41" s="80"/>
      <c r="J41" s="244">
        <f t="shared" si="3"/>
        <v>0</v>
      </c>
      <c r="K41" s="245"/>
      <c r="L41" s="245"/>
      <c r="M41" s="245"/>
      <c r="N41" s="245"/>
      <c r="O41" s="245"/>
      <c r="P41" s="245"/>
      <c r="Q41" s="245"/>
      <c r="R41" s="246"/>
      <c r="S41" s="249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8"/>
    </row>
    <row r="42" spans="1:39" ht="20.100000000000001" customHeight="1" x14ac:dyDescent="0.2">
      <c r="A42" s="77"/>
      <c r="B42" s="78"/>
      <c r="C42" s="79"/>
      <c r="D42" s="73">
        <f t="shared" si="2"/>
        <v>0</v>
      </c>
      <c r="E42" s="129">
        <f t="shared" si="0"/>
        <v>0</v>
      </c>
      <c r="F42" s="78"/>
      <c r="G42" s="79"/>
      <c r="H42" s="129">
        <f t="shared" si="1"/>
        <v>0</v>
      </c>
      <c r="I42" s="80"/>
      <c r="J42" s="244">
        <f t="shared" si="3"/>
        <v>0</v>
      </c>
      <c r="K42" s="245"/>
      <c r="L42" s="245"/>
      <c r="M42" s="245"/>
      <c r="N42" s="245"/>
      <c r="O42" s="245"/>
      <c r="P42" s="245"/>
      <c r="Q42" s="245"/>
      <c r="R42" s="246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8"/>
    </row>
    <row r="43" spans="1:39" ht="20.100000000000001" customHeight="1" x14ac:dyDescent="0.2">
      <c r="A43" s="147"/>
      <c r="B43" s="81"/>
      <c r="C43" s="79"/>
      <c r="D43" s="73">
        <f t="shared" si="2"/>
        <v>0</v>
      </c>
      <c r="E43" s="129">
        <f t="shared" si="0"/>
        <v>0</v>
      </c>
      <c r="F43" s="81"/>
      <c r="G43" s="82"/>
      <c r="H43" s="83">
        <f t="shared" si="1"/>
        <v>0</v>
      </c>
      <c r="I43" s="84"/>
      <c r="J43" s="244">
        <f t="shared" si="3"/>
        <v>0</v>
      </c>
      <c r="K43" s="245"/>
      <c r="L43" s="245"/>
      <c r="M43" s="245"/>
      <c r="N43" s="245"/>
      <c r="O43" s="245"/>
      <c r="P43" s="245"/>
      <c r="Q43" s="245"/>
      <c r="R43" s="246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51"/>
    </row>
    <row r="44" spans="1:39" ht="20.100000000000001" customHeight="1" x14ac:dyDescent="0.2">
      <c r="A44" s="77"/>
      <c r="B44" s="78"/>
      <c r="C44" s="79"/>
      <c r="D44" s="73">
        <f t="shared" si="2"/>
        <v>0</v>
      </c>
      <c r="E44" s="129">
        <f t="shared" si="0"/>
        <v>0</v>
      </c>
      <c r="F44" s="78"/>
      <c r="G44" s="79"/>
      <c r="H44" s="129">
        <f t="shared" si="1"/>
        <v>0</v>
      </c>
      <c r="I44" s="80"/>
      <c r="J44" s="244">
        <f t="shared" si="3"/>
        <v>0</v>
      </c>
      <c r="K44" s="245"/>
      <c r="L44" s="245"/>
      <c r="M44" s="245"/>
      <c r="N44" s="245"/>
      <c r="O44" s="245"/>
      <c r="P44" s="245"/>
      <c r="Q44" s="245"/>
      <c r="R44" s="246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8"/>
    </row>
    <row r="45" spans="1:39" ht="20.100000000000001" customHeight="1" x14ac:dyDescent="0.2">
      <c r="A45" s="77"/>
      <c r="B45" s="78"/>
      <c r="C45" s="79"/>
      <c r="D45" s="73">
        <f t="shared" si="2"/>
        <v>0</v>
      </c>
      <c r="E45" s="129">
        <f t="shared" si="0"/>
        <v>0</v>
      </c>
      <c r="F45" s="78"/>
      <c r="G45" s="79"/>
      <c r="H45" s="129">
        <f t="shared" si="1"/>
        <v>0</v>
      </c>
      <c r="I45" s="80"/>
      <c r="J45" s="244">
        <f t="shared" si="3"/>
        <v>0</v>
      </c>
      <c r="K45" s="245"/>
      <c r="L45" s="245"/>
      <c r="M45" s="245"/>
      <c r="N45" s="245"/>
      <c r="O45" s="245"/>
      <c r="P45" s="245"/>
      <c r="Q45" s="245"/>
      <c r="R45" s="246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8"/>
    </row>
    <row r="46" spans="1:39" ht="20.100000000000001" customHeight="1" x14ac:dyDescent="0.2">
      <c r="A46" s="77"/>
      <c r="B46" s="78"/>
      <c r="C46" s="79"/>
      <c r="D46" s="73">
        <f t="shared" si="2"/>
        <v>0</v>
      </c>
      <c r="E46" s="129">
        <f t="shared" si="0"/>
        <v>0</v>
      </c>
      <c r="F46" s="78"/>
      <c r="G46" s="79"/>
      <c r="H46" s="129">
        <f t="shared" si="1"/>
        <v>0</v>
      </c>
      <c r="I46" s="80"/>
      <c r="J46" s="244">
        <f t="shared" si="3"/>
        <v>0</v>
      </c>
      <c r="K46" s="245"/>
      <c r="L46" s="245"/>
      <c r="M46" s="245"/>
      <c r="N46" s="245"/>
      <c r="O46" s="245"/>
      <c r="P46" s="245"/>
      <c r="Q46" s="245"/>
      <c r="R46" s="246"/>
      <c r="S46" s="249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8"/>
    </row>
    <row r="47" spans="1:39" ht="20.100000000000001" customHeight="1" x14ac:dyDescent="0.2">
      <c r="A47" s="77"/>
      <c r="B47" s="78"/>
      <c r="C47" s="79"/>
      <c r="D47" s="73">
        <f t="shared" si="2"/>
        <v>0</v>
      </c>
      <c r="E47" s="129">
        <f t="shared" si="0"/>
        <v>0</v>
      </c>
      <c r="F47" s="78"/>
      <c r="G47" s="79"/>
      <c r="H47" s="129">
        <f t="shared" si="1"/>
        <v>0</v>
      </c>
      <c r="I47" s="80"/>
      <c r="J47" s="244">
        <f t="shared" si="3"/>
        <v>0</v>
      </c>
      <c r="K47" s="245"/>
      <c r="L47" s="245"/>
      <c r="M47" s="245"/>
      <c r="N47" s="245"/>
      <c r="O47" s="245"/>
      <c r="P47" s="245"/>
      <c r="Q47" s="245"/>
      <c r="R47" s="246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8"/>
    </row>
    <row r="48" spans="1:39" ht="20.100000000000001" customHeight="1" x14ac:dyDescent="0.2">
      <c r="A48" s="77"/>
      <c r="B48" s="78"/>
      <c r="C48" s="79"/>
      <c r="D48" s="73">
        <f t="shared" si="2"/>
        <v>0</v>
      </c>
      <c r="E48" s="129">
        <f t="shared" si="0"/>
        <v>0</v>
      </c>
      <c r="F48" s="78"/>
      <c r="G48" s="79"/>
      <c r="H48" s="129">
        <f t="shared" si="1"/>
        <v>0</v>
      </c>
      <c r="I48" s="80"/>
      <c r="J48" s="244">
        <f t="shared" si="3"/>
        <v>0</v>
      </c>
      <c r="K48" s="245"/>
      <c r="L48" s="245"/>
      <c r="M48" s="245"/>
      <c r="N48" s="245"/>
      <c r="O48" s="245"/>
      <c r="P48" s="245"/>
      <c r="Q48" s="245"/>
      <c r="R48" s="246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8"/>
    </row>
    <row r="49" spans="1:39" ht="20.100000000000001" customHeight="1" x14ac:dyDescent="0.2">
      <c r="A49" s="77"/>
      <c r="B49" s="78"/>
      <c r="C49" s="79"/>
      <c r="D49" s="73">
        <f t="shared" si="2"/>
        <v>0</v>
      </c>
      <c r="E49" s="129">
        <f t="shared" si="0"/>
        <v>0</v>
      </c>
      <c r="F49" s="78"/>
      <c r="G49" s="79"/>
      <c r="H49" s="129">
        <f t="shared" si="1"/>
        <v>0</v>
      </c>
      <c r="I49" s="80"/>
      <c r="J49" s="244">
        <f t="shared" si="3"/>
        <v>0</v>
      </c>
      <c r="K49" s="245"/>
      <c r="L49" s="245"/>
      <c r="M49" s="245"/>
      <c r="N49" s="245"/>
      <c r="O49" s="245"/>
      <c r="P49" s="245"/>
      <c r="Q49" s="245"/>
      <c r="R49" s="246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8"/>
    </row>
    <row r="50" spans="1:39" ht="20.100000000000001" customHeight="1" x14ac:dyDescent="0.2">
      <c r="A50" s="77"/>
      <c r="B50" s="78"/>
      <c r="C50" s="79"/>
      <c r="D50" s="73">
        <f t="shared" si="2"/>
        <v>0</v>
      </c>
      <c r="E50" s="129">
        <f t="shared" si="0"/>
        <v>0</v>
      </c>
      <c r="F50" s="78"/>
      <c r="G50" s="79"/>
      <c r="H50" s="129">
        <f t="shared" si="1"/>
        <v>0</v>
      </c>
      <c r="I50" s="80"/>
      <c r="J50" s="244">
        <f t="shared" si="3"/>
        <v>0</v>
      </c>
      <c r="K50" s="245"/>
      <c r="L50" s="245"/>
      <c r="M50" s="245"/>
      <c r="N50" s="245"/>
      <c r="O50" s="245"/>
      <c r="P50" s="245"/>
      <c r="Q50" s="245"/>
      <c r="R50" s="246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8"/>
    </row>
    <row r="51" spans="1:39" ht="20.100000000000001" customHeight="1" x14ac:dyDescent="0.2">
      <c r="A51" s="77"/>
      <c r="B51" s="78"/>
      <c r="C51" s="79"/>
      <c r="D51" s="73">
        <f t="shared" si="2"/>
        <v>0</v>
      </c>
      <c r="E51" s="129">
        <f t="shared" si="0"/>
        <v>0</v>
      </c>
      <c r="F51" s="78"/>
      <c r="G51" s="79"/>
      <c r="H51" s="129">
        <f t="shared" si="1"/>
        <v>0</v>
      </c>
      <c r="I51" s="80"/>
      <c r="J51" s="244">
        <f t="shared" si="3"/>
        <v>0</v>
      </c>
      <c r="K51" s="245"/>
      <c r="L51" s="245"/>
      <c r="M51" s="245"/>
      <c r="N51" s="245"/>
      <c r="O51" s="245"/>
      <c r="P51" s="245"/>
      <c r="Q51" s="245"/>
      <c r="R51" s="246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8"/>
    </row>
    <row r="52" spans="1:39" ht="20.100000000000001" customHeight="1" x14ac:dyDescent="0.2">
      <c r="A52" s="77"/>
      <c r="B52" s="78"/>
      <c r="C52" s="79"/>
      <c r="D52" s="73">
        <f t="shared" si="2"/>
        <v>0</v>
      </c>
      <c r="E52" s="129">
        <f t="shared" si="0"/>
        <v>0</v>
      </c>
      <c r="F52" s="78"/>
      <c r="G52" s="79"/>
      <c r="H52" s="129">
        <f t="shared" si="1"/>
        <v>0</v>
      </c>
      <c r="I52" s="80"/>
      <c r="J52" s="244">
        <f t="shared" si="3"/>
        <v>0</v>
      </c>
      <c r="K52" s="245"/>
      <c r="L52" s="245"/>
      <c r="M52" s="245"/>
      <c r="N52" s="245"/>
      <c r="O52" s="245"/>
      <c r="P52" s="245"/>
      <c r="Q52" s="245"/>
      <c r="R52" s="246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8"/>
    </row>
    <row r="53" spans="1:39" ht="20.100000000000001" customHeight="1" x14ac:dyDescent="0.2">
      <c r="A53" s="77"/>
      <c r="B53" s="78"/>
      <c r="C53" s="79"/>
      <c r="D53" s="73">
        <f t="shared" si="2"/>
        <v>0</v>
      </c>
      <c r="E53" s="129">
        <f t="shared" si="0"/>
        <v>0</v>
      </c>
      <c r="F53" s="78"/>
      <c r="G53" s="79"/>
      <c r="H53" s="129">
        <f t="shared" si="1"/>
        <v>0</v>
      </c>
      <c r="I53" s="80"/>
      <c r="J53" s="244">
        <f t="shared" si="3"/>
        <v>0</v>
      </c>
      <c r="K53" s="245"/>
      <c r="L53" s="245"/>
      <c r="M53" s="245"/>
      <c r="N53" s="245"/>
      <c r="O53" s="245"/>
      <c r="P53" s="245"/>
      <c r="Q53" s="245"/>
      <c r="R53" s="246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8"/>
    </row>
    <row r="54" spans="1:39" ht="20.100000000000001" customHeight="1" x14ac:dyDescent="0.2">
      <c r="A54" s="77"/>
      <c r="B54" s="78"/>
      <c r="C54" s="79"/>
      <c r="D54" s="73">
        <f t="shared" si="2"/>
        <v>0</v>
      </c>
      <c r="E54" s="129">
        <f t="shared" si="0"/>
        <v>0</v>
      </c>
      <c r="F54" s="78"/>
      <c r="G54" s="79"/>
      <c r="H54" s="129">
        <f t="shared" si="1"/>
        <v>0</v>
      </c>
      <c r="I54" s="80"/>
      <c r="J54" s="244">
        <f t="shared" si="3"/>
        <v>0</v>
      </c>
      <c r="K54" s="245"/>
      <c r="L54" s="245"/>
      <c r="M54" s="245"/>
      <c r="N54" s="245"/>
      <c r="O54" s="245"/>
      <c r="P54" s="245"/>
      <c r="Q54" s="245"/>
      <c r="R54" s="246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8"/>
    </row>
    <row r="55" spans="1:39" ht="20.100000000000001" customHeight="1" x14ac:dyDescent="0.2">
      <c r="A55" s="77"/>
      <c r="B55" s="78"/>
      <c r="C55" s="79"/>
      <c r="D55" s="73">
        <f t="shared" si="2"/>
        <v>0</v>
      </c>
      <c r="E55" s="129">
        <f t="shared" si="0"/>
        <v>0</v>
      </c>
      <c r="F55" s="78"/>
      <c r="G55" s="79"/>
      <c r="H55" s="129">
        <f t="shared" si="1"/>
        <v>0</v>
      </c>
      <c r="I55" s="80"/>
      <c r="J55" s="244">
        <f t="shared" si="3"/>
        <v>0</v>
      </c>
      <c r="K55" s="245"/>
      <c r="L55" s="245"/>
      <c r="M55" s="245"/>
      <c r="N55" s="245"/>
      <c r="O55" s="245"/>
      <c r="P55" s="245"/>
      <c r="Q55" s="245"/>
      <c r="R55" s="246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8"/>
    </row>
    <row r="56" spans="1:39" ht="20.100000000000001" customHeight="1" x14ac:dyDescent="0.2">
      <c r="A56" s="77"/>
      <c r="B56" s="78"/>
      <c r="C56" s="79"/>
      <c r="D56" s="73">
        <f t="shared" si="2"/>
        <v>0</v>
      </c>
      <c r="E56" s="129">
        <f t="shared" si="0"/>
        <v>0</v>
      </c>
      <c r="F56" s="78"/>
      <c r="G56" s="79"/>
      <c r="H56" s="129">
        <f t="shared" si="1"/>
        <v>0</v>
      </c>
      <c r="I56" s="80"/>
      <c r="J56" s="244">
        <f t="shared" si="3"/>
        <v>0</v>
      </c>
      <c r="K56" s="245"/>
      <c r="L56" s="245"/>
      <c r="M56" s="245"/>
      <c r="N56" s="245"/>
      <c r="O56" s="245"/>
      <c r="P56" s="245"/>
      <c r="Q56" s="245"/>
      <c r="R56" s="246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8"/>
    </row>
    <row r="57" spans="1:39" ht="39.75" customHeight="1" thickBot="1" x14ac:dyDescent="0.3">
      <c r="A57" s="85" t="s">
        <v>15</v>
      </c>
      <c r="B57" s="86" t="str">
        <f>IF((SUM(B35:B56))&gt;0,(SUM(B35:B56))," ")</f>
        <v xml:space="preserve"> </v>
      </c>
      <c r="C57" s="86" t="str">
        <f>IF((SUM(C35:C56))&gt;0,(SUM(C35:C56))," ")</f>
        <v xml:space="preserve"> </v>
      </c>
      <c r="E57" s="87"/>
      <c r="F57" s="88"/>
      <c r="G57" s="88"/>
      <c r="H57" s="87"/>
      <c r="I57" s="89" t="s">
        <v>53</v>
      </c>
      <c r="J57" s="252">
        <f>SUM(J35:J56)</f>
        <v>0</v>
      </c>
      <c r="K57" s="252"/>
      <c r="L57" s="252"/>
      <c r="M57" s="252"/>
      <c r="N57" s="252"/>
      <c r="O57" s="252"/>
      <c r="P57" s="252"/>
      <c r="Q57" s="252"/>
      <c r="R57" s="252"/>
      <c r="U57" s="90" t="s">
        <v>36</v>
      </c>
      <c r="V57" s="91"/>
      <c r="Z57" s="157"/>
      <c r="AA57" s="158"/>
      <c r="AB57" s="158"/>
      <c r="AC57" s="158"/>
      <c r="AD57" s="157"/>
      <c r="AE57" s="158"/>
      <c r="AF57" s="158"/>
      <c r="AG57" s="158"/>
      <c r="AH57" s="157"/>
      <c r="AI57" s="158"/>
      <c r="AJ57" s="158"/>
      <c r="AK57" s="158"/>
      <c r="AL57" s="96"/>
      <c r="AM57" s="96"/>
    </row>
    <row r="58" spans="1:39" ht="21" customHeight="1" thickTop="1" x14ac:dyDescent="0.2">
      <c r="A58" s="85"/>
      <c r="B58" s="159">
        <f>SUM(D35:D56)/1000</f>
        <v>0</v>
      </c>
      <c r="C58" s="159"/>
      <c r="D58" s="92"/>
      <c r="E58" s="87"/>
      <c r="F58" s="88"/>
      <c r="G58" s="88"/>
      <c r="H58" s="87"/>
      <c r="I58" s="93" t="s">
        <v>54</v>
      </c>
      <c r="J58" s="253">
        <f>B58*23</f>
        <v>0</v>
      </c>
      <c r="K58" s="253"/>
      <c r="L58" s="253"/>
      <c r="M58" s="253"/>
      <c r="N58" s="253"/>
      <c r="O58" s="253"/>
      <c r="P58" s="253"/>
      <c r="Q58" s="253"/>
      <c r="R58" s="253"/>
      <c r="V58" s="91"/>
      <c r="Z58" s="94" t="s">
        <v>37</v>
      </c>
    </row>
    <row r="59" spans="1:39" ht="13.5" customHeight="1" x14ac:dyDescent="0.2">
      <c r="A59" s="88"/>
      <c r="I59" s="95" t="s">
        <v>38</v>
      </c>
      <c r="J59" s="160"/>
      <c r="K59" s="160"/>
      <c r="L59" s="160"/>
      <c r="M59" s="160"/>
      <c r="N59" s="160"/>
      <c r="O59" s="160"/>
      <c r="P59" s="160"/>
    </row>
  </sheetData>
  <sheetProtection algorithmName="SHA-512" hashValue="b1bW121c/oWXteS2Ml+8xZmqTd9wPgruX4LY5DNA+d1yI/uMKVnmncPuoMHZ9WBX6SAJZ+qy4gu0lJYoXt5a1A==" saltValue="QH4u9R7BL43bTImKbZuARg==" spinCount="100000" sheet="1" objects="1" scenarios="1"/>
  <protectedRanges>
    <protectedRange sqref="U57:AM58" name="Bereich7"/>
    <protectedRange sqref="I35:I56" name="Bereich5"/>
    <protectedRange sqref="A35:C56" name="Bereich3"/>
    <protectedRange sqref="A6:I17" name="Bereich1"/>
    <protectedRange sqref="J3:AM32" name="Bereich2"/>
    <protectedRange sqref="F35:G56" name="Bereich4"/>
    <protectedRange sqref="S35:AM56" name="Bereich6"/>
  </protectedRanges>
  <mergeCells count="108">
    <mergeCell ref="A1:AM1"/>
    <mergeCell ref="J37:R37"/>
    <mergeCell ref="S37:AM37"/>
    <mergeCell ref="J35:R35"/>
    <mergeCell ref="S35:AM35"/>
    <mergeCell ref="J30:U31"/>
    <mergeCell ref="V30:AA31"/>
    <mergeCell ref="AC32:AM32"/>
    <mergeCell ref="J36:R36"/>
    <mergeCell ref="S36:AM36"/>
    <mergeCell ref="J58:R58"/>
    <mergeCell ref="S38:AM38"/>
    <mergeCell ref="J39:R39"/>
    <mergeCell ref="S39:AM39"/>
    <mergeCell ref="J40:R40"/>
    <mergeCell ref="S40:AM40"/>
    <mergeCell ref="J41:R41"/>
    <mergeCell ref="S41:AM41"/>
    <mergeCell ref="J42:R42"/>
    <mergeCell ref="S42:AM42"/>
    <mergeCell ref="J38:R38"/>
    <mergeCell ref="J48:R48"/>
    <mergeCell ref="S48:AM48"/>
    <mergeCell ref="J49:R49"/>
    <mergeCell ref="S49:AM49"/>
    <mergeCell ref="J50:R50"/>
    <mergeCell ref="S50:AM50"/>
    <mergeCell ref="J51:R51"/>
    <mergeCell ref="S51:AM51"/>
    <mergeCell ref="J52:R52"/>
    <mergeCell ref="S52:AM52"/>
    <mergeCell ref="J43:R43"/>
    <mergeCell ref="S43:AM43"/>
    <mergeCell ref="J44:R44"/>
    <mergeCell ref="S44:AM44"/>
    <mergeCell ref="J45:R45"/>
    <mergeCell ref="S45:AM45"/>
    <mergeCell ref="J46:R46"/>
    <mergeCell ref="S46:AM46"/>
    <mergeCell ref="J47:R47"/>
    <mergeCell ref="S47:AM47"/>
    <mergeCell ref="J53:R53"/>
    <mergeCell ref="S53:AM53"/>
    <mergeCell ref="J54:R54"/>
    <mergeCell ref="S54:AM54"/>
    <mergeCell ref="J55:R55"/>
    <mergeCell ref="S55:AM55"/>
    <mergeCell ref="J56:R56"/>
    <mergeCell ref="S56:AM56"/>
    <mergeCell ref="J57:R57"/>
    <mergeCell ref="Z57:AC57"/>
    <mergeCell ref="AD57:AG57"/>
    <mergeCell ref="AH57:AK57"/>
    <mergeCell ref="A2:AM2"/>
    <mergeCell ref="A3:I5"/>
    <mergeCell ref="J3:N3"/>
    <mergeCell ref="O3:T3"/>
    <mergeCell ref="U3:Z3"/>
    <mergeCell ref="AA3:AC3"/>
    <mergeCell ref="AD3:AF3"/>
    <mergeCell ref="AG3:AM7"/>
    <mergeCell ref="J4:N7"/>
    <mergeCell ref="O4:T7"/>
    <mergeCell ref="U4:Z7"/>
    <mergeCell ref="AA4:AC7"/>
    <mergeCell ref="A6:A8"/>
    <mergeCell ref="B6:I8"/>
    <mergeCell ref="J8:K8"/>
    <mergeCell ref="X8:Y8"/>
    <mergeCell ref="AL8:AM8"/>
    <mergeCell ref="F30:F34"/>
    <mergeCell ref="G30:G34"/>
    <mergeCell ref="A9:A13"/>
    <mergeCell ref="B9:I13"/>
    <mergeCell ref="J9:K12"/>
    <mergeCell ref="L9:W12"/>
    <mergeCell ref="X9:Y12"/>
    <mergeCell ref="Z9:AK12"/>
    <mergeCell ref="J13:L17"/>
    <mergeCell ref="M13:W17"/>
    <mergeCell ref="X13:AM17"/>
    <mergeCell ref="A14:A17"/>
    <mergeCell ref="B14:I17"/>
    <mergeCell ref="J34:R34"/>
    <mergeCell ref="B58:C58"/>
    <mergeCell ref="J59:P59"/>
    <mergeCell ref="A18:A34"/>
    <mergeCell ref="B18:E20"/>
    <mergeCell ref="F18:H20"/>
    <mergeCell ref="I18:I20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F24:G26"/>
    <mergeCell ref="B27:B29"/>
    <mergeCell ref="C27:C28"/>
    <mergeCell ref="F27:F29"/>
    <mergeCell ref="G27:G29"/>
    <mergeCell ref="I28:I34"/>
    <mergeCell ref="B30:B34"/>
    <mergeCell ref="C30:C34"/>
  </mergeCells>
  <conditionalFormatting sqref="A3">
    <cfRule type="expression" dxfId="7" priority="4">
      <formula>$AN$34&gt;120</formula>
    </cfRule>
  </conditionalFormatting>
  <conditionalFormatting sqref="A34:A35 A72:A90">
    <cfRule type="expression" dxfId="6" priority="3">
      <formula>AN34&gt;150</formula>
    </cfRule>
  </conditionalFormatting>
  <conditionalFormatting sqref="A54:A71">
    <cfRule type="expression" dxfId="5" priority="2">
      <formula>AN54&gt;150</formula>
    </cfRule>
  </conditionalFormatting>
  <conditionalFormatting sqref="A36:A53">
    <cfRule type="expression" dxfId="4" priority="1">
      <formula>AN36&gt;150</formula>
    </cfRule>
  </conditionalFormatting>
  <hyperlinks>
    <hyperlink ref="I58" r:id="rId1" xr:uid="{880EC80D-CE0C-4980-A548-F9BBAA12F6EC}"/>
  </hyperlinks>
  <printOptions horizontalCentered="1"/>
  <pageMargins left="0.31496062992125984" right="0.31496062992125984" top="0.59055118110236227" bottom="0.19685039370078741" header="0.31496062992125984" footer="0.31496062992125984"/>
  <pageSetup paperSize="9" scale="75" fitToHeight="2" orientation="landscape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M59"/>
  <sheetViews>
    <sheetView zoomScaleNormal="100" workbookViewId="0">
      <selection activeCell="B6" sqref="B6:I8"/>
    </sheetView>
  </sheetViews>
  <sheetFormatPr baseColWidth="10" defaultColWidth="11.42578125" defaultRowHeight="21" customHeight="1" x14ac:dyDescent="0.2"/>
  <cols>
    <col min="1" max="1" width="13.5703125" style="51" customWidth="1"/>
    <col min="2" max="2" width="11.42578125" style="51" customWidth="1"/>
    <col min="3" max="3" width="15.140625" style="51" customWidth="1"/>
    <col min="4" max="4" width="25.85546875" style="51" hidden="1" customWidth="1"/>
    <col min="5" max="5" width="12.85546875" style="52" customWidth="1"/>
    <col min="6" max="7" width="11.42578125" style="51" customWidth="1"/>
    <col min="8" max="8" width="11.42578125" style="52" customWidth="1"/>
    <col min="9" max="9" width="14.42578125" style="52" customWidth="1"/>
    <col min="10" max="10" width="2.42578125" style="52" customWidth="1"/>
    <col min="11" max="27" width="2.42578125" style="51" customWidth="1"/>
    <col min="28" max="28" width="9.42578125" style="51" customWidth="1"/>
    <col min="29" max="37" width="2.42578125" style="51" customWidth="1"/>
    <col min="38" max="38" width="5.42578125" style="51" customWidth="1"/>
    <col min="39" max="39" width="5.5703125" style="51" customWidth="1"/>
    <col min="40" max="16384" width="11.42578125" style="51"/>
  </cols>
  <sheetData>
    <row r="1" spans="1:39" ht="21" customHeight="1" x14ac:dyDescent="0.2">
      <c r="A1" s="288" t="s">
        <v>107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90"/>
    </row>
    <row r="2" spans="1:39" ht="21" customHeight="1" x14ac:dyDescent="0.2">
      <c r="A2" s="291" t="s">
        <v>108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3"/>
    </row>
    <row r="3" spans="1:39" ht="13.5" customHeight="1" x14ac:dyDescent="0.2">
      <c r="A3" s="264" t="s">
        <v>10</v>
      </c>
      <c r="B3" s="264"/>
      <c r="C3" s="264"/>
      <c r="D3" s="264"/>
      <c r="E3" s="264"/>
      <c r="F3" s="264"/>
      <c r="G3" s="264"/>
      <c r="H3" s="264"/>
      <c r="I3" s="265"/>
      <c r="J3" s="268" t="s">
        <v>17</v>
      </c>
      <c r="K3" s="269"/>
      <c r="L3" s="269"/>
      <c r="M3" s="269"/>
      <c r="N3" s="270"/>
      <c r="O3" s="269" t="s">
        <v>92</v>
      </c>
      <c r="P3" s="269"/>
      <c r="Q3" s="269"/>
      <c r="R3" s="269"/>
      <c r="S3" s="269"/>
      <c r="T3" s="269"/>
      <c r="U3" s="268" t="s">
        <v>18</v>
      </c>
      <c r="V3" s="269"/>
      <c r="W3" s="269"/>
      <c r="X3" s="269"/>
      <c r="Y3" s="269"/>
      <c r="Z3" s="270"/>
      <c r="AA3" s="268" t="s">
        <v>19</v>
      </c>
      <c r="AB3" s="269"/>
      <c r="AC3" s="270"/>
      <c r="AD3" s="268" t="s">
        <v>20</v>
      </c>
      <c r="AE3" s="269"/>
      <c r="AF3" s="269"/>
      <c r="AG3" s="271">
        <f>J57</f>
        <v>0</v>
      </c>
      <c r="AH3" s="272"/>
      <c r="AI3" s="272"/>
      <c r="AJ3" s="272"/>
      <c r="AK3" s="272"/>
      <c r="AL3" s="272"/>
      <c r="AM3" s="273"/>
    </row>
    <row r="4" spans="1:39" ht="5.25" customHeight="1" x14ac:dyDescent="0.2">
      <c r="A4" s="266"/>
      <c r="B4" s="266"/>
      <c r="C4" s="266"/>
      <c r="D4" s="266"/>
      <c r="E4" s="266"/>
      <c r="F4" s="266"/>
      <c r="G4" s="266"/>
      <c r="H4" s="266"/>
      <c r="I4" s="267"/>
      <c r="J4" s="276"/>
      <c r="K4" s="277"/>
      <c r="L4" s="277"/>
      <c r="M4" s="277"/>
      <c r="N4" s="278"/>
      <c r="O4" s="220"/>
      <c r="P4" s="220"/>
      <c r="Q4" s="220"/>
      <c r="R4" s="220"/>
      <c r="S4" s="220"/>
      <c r="T4" s="202"/>
      <c r="U4" s="201"/>
      <c r="V4" s="220"/>
      <c r="W4" s="220"/>
      <c r="X4" s="220"/>
      <c r="Y4" s="220"/>
      <c r="Z4" s="202"/>
      <c r="AA4" s="282"/>
      <c r="AB4" s="283"/>
      <c r="AC4" s="284"/>
      <c r="AD4" s="53"/>
      <c r="AE4" s="53"/>
      <c r="AF4" s="130"/>
      <c r="AG4" s="272"/>
      <c r="AH4" s="272"/>
      <c r="AI4" s="272"/>
      <c r="AJ4" s="272"/>
      <c r="AK4" s="272"/>
      <c r="AL4" s="272"/>
      <c r="AM4" s="273"/>
    </row>
    <row r="5" spans="1:39" ht="5.25" customHeight="1" x14ac:dyDescent="0.2">
      <c r="A5" s="266"/>
      <c r="B5" s="266"/>
      <c r="C5" s="266"/>
      <c r="D5" s="266"/>
      <c r="E5" s="266"/>
      <c r="F5" s="266"/>
      <c r="G5" s="266"/>
      <c r="H5" s="266"/>
      <c r="I5" s="267"/>
      <c r="J5" s="276"/>
      <c r="K5" s="277"/>
      <c r="L5" s="277"/>
      <c r="M5" s="277"/>
      <c r="N5" s="278"/>
      <c r="O5" s="220"/>
      <c r="P5" s="220"/>
      <c r="Q5" s="220"/>
      <c r="R5" s="220"/>
      <c r="S5" s="220"/>
      <c r="T5" s="202"/>
      <c r="U5" s="201"/>
      <c r="V5" s="220"/>
      <c r="W5" s="220"/>
      <c r="X5" s="220"/>
      <c r="Y5" s="220"/>
      <c r="Z5" s="202"/>
      <c r="AA5" s="282"/>
      <c r="AB5" s="283"/>
      <c r="AC5" s="284"/>
      <c r="AD5" s="53"/>
      <c r="AE5" s="53"/>
      <c r="AF5" s="130"/>
      <c r="AG5" s="272"/>
      <c r="AH5" s="272"/>
      <c r="AI5" s="272"/>
      <c r="AJ5" s="272"/>
      <c r="AK5" s="272"/>
      <c r="AL5" s="272"/>
      <c r="AM5" s="273"/>
    </row>
    <row r="6" spans="1:39" ht="9" customHeight="1" x14ac:dyDescent="0.2">
      <c r="A6" s="189" t="s">
        <v>12</v>
      </c>
      <c r="B6" s="190"/>
      <c r="C6" s="191"/>
      <c r="D6" s="191"/>
      <c r="E6" s="191"/>
      <c r="F6" s="191"/>
      <c r="G6" s="191"/>
      <c r="H6" s="191"/>
      <c r="I6" s="191"/>
      <c r="J6" s="276"/>
      <c r="K6" s="277"/>
      <c r="L6" s="277"/>
      <c r="M6" s="277"/>
      <c r="N6" s="278"/>
      <c r="O6" s="220"/>
      <c r="P6" s="220"/>
      <c r="Q6" s="220"/>
      <c r="R6" s="220"/>
      <c r="S6" s="220"/>
      <c r="T6" s="202"/>
      <c r="U6" s="201"/>
      <c r="V6" s="220"/>
      <c r="W6" s="220"/>
      <c r="X6" s="220"/>
      <c r="Y6" s="220"/>
      <c r="Z6" s="202"/>
      <c r="AA6" s="282"/>
      <c r="AB6" s="283"/>
      <c r="AC6" s="284"/>
      <c r="AD6" s="53"/>
      <c r="AE6" s="53"/>
      <c r="AF6" s="130"/>
      <c r="AG6" s="272"/>
      <c r="AH6" s="272"/>
      <c r="AI6" s="272"/>
      <c r="AJ6" s="272"/>
      <c r="AK6" s="272"/>
      <c r="AL6" s="272"/>
      <c r="AM6" s="273"/>
    </row>
    <row r="7" spans="1:39" ht="5.25" customHeight="1" thickBot="1" x14ac:dyDescent="0.25">
      <c r="A7" s="189"/>
      <c r="B7" s="193"/>
      <c r="C7" s="194"/>
      <c r="D7" s="194"/>
      <c r="E7" s="194"/>
      <c r="F7" s="194"/>
      <c r="G7" s="194"/>
      <c r="H7" s="194"/>
      <c r="I7" s="194"/>
      <c r="J7" s="279"/>
      <c r="K7" s="280"/>
      <c r="L7" s="280"/>
      <c r="M7" s="280"/>
      <c r="N7" s="281"/>
      <c r="O7" s="222"/>
      <c r="P7" s="222"/>
      <c r="Q7" s="222"/>
      <c r="R7" s="222"/>
      <c r="S7" s="222"/>
      <c r="T7" s="204"/>
      <c r="U7" s="203"/>
      <c r="V7" s="222"/>
      <c r="W7" s="222"/>
      <c r="X7" s="222"/>
      <c r="Y7" s="222"/>
      <c r="Z7" s="204"/>
      <c r="AA7" s="285"/>
      <c r="AB7" s="286"/>
      <c r="AC7" s="287"/>
      <c r="AD7" s="54"/>
      <c r="AE7" s="54"/>
      <c r="AF7" s="131"/>
      <c r="AG7" s="274"/>
      <c r="AH7" s="274"/>
      <c r="AI7" s="274"/>
      <c r="AJ7" s="274"/>
      <c r="AK7" s="274"/>
      <c r="AL7" s="274"/>
      <c r="AM7" s="275"/>
    </row>
    <row r="8" spans="1:39" ht="11.25" customHeight="1" x14ac:dyDescent="0.2">
      <c r="A8" s="189"/>
      <c r="B8" s="196"/>
      <c r="C8" s="197"/>
      <c r="D8" s="197"/>
      <c r="E8" s="197"/>
      <c r="F8" s="197"/>
      <c r="G8" s="197"/>
      <c r="H8" s="197"/>
      <c r="I8" s="198"/>
      <c r="J8" s="168" t="s">
        <v>21</v>
      </c>
      <c r="K8" s="170"/>
      <c r="L8" s="55" t="s">
        <v>22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7"/>
      <c r="X8" s="168" t="s">
        <v>23</v>
      </c>
      <c r="Y8" s="262"/>
      <c r="Z8" s="58" t="s">
        <v>24</v>
      </c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7"/>
      <c r="AL8" s="178" t="s">
        <v>25</v>
      </c>
      <c r="AM8" s="263"/>
    </row>
    <row r="9" spans="1:39" ht="5.25" customHeight="1" x14ac:dyDescent="0.2">
      <c r="A9" s="189" t="s">
        <v>11</v>
      </c>
      <c r="B9" s="190"/>
      <c r="C9" s="191"/>
      <c r="D9" s="191"/>
      <c r="E9" s="191"/>
      <c r="F9" s="191"/>
      <c r="G9" s="191"/>
      <c r="H9" s="191"/>
      <c r="I9" s="192"/>
      <c r="J9" s="199"/>
      <c r="K9" s="200"/>
      <c r="L9" s="205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7"/>
      <c r="X9" s="205"/>
      <c r="Y9" s="214"/>
      <c r="Z9" s="217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00"/>
      <c r="AL9" s="59"/>
      <c r="AM9" s="60"/>
    </row>
    <row r="10" spans="1:39" ht="4.5" customHeight="1" x14ac:dyDescent="0.2">
      <c r="A10" s="189"/>
      <c r="B10" s="193"/>
      <c r="C10" s="194"/>
      <c r="D10" s="194"/>
      <c r="E10" s="194"/>
      <c r="F10" s="194"/>
      <c r="G10" s="194"/>
      <c r="H10" s="194"/>
      <c r="I10" s="195"/>
      <c r="J10" s="201"/>
      <c r="K10" s="202"/>
      <c r="L10" s="208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  <c r="X10" s="208"/>
      <c r="Y10" s="215"/>
      <c r="Z10" s="219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02"/>
      <c r="AL10" s="59"/>
      <c r="AM10" s="60"/>
    </row>
    <row r="11" spans="1:39" ht="12.75" customHeight="1" x14ac:dyDescent="0.2">
      <c r="A11" s="189"/>
      <c r="B11" s="193"/>
      <c r="C11" s="194"/>
      <c r="D11" s="194"/>
      <c r="E11" s="194"/>
      <c r="F11" s="194"/>
      <c r="G11" s="194"/>
      <c r="H11" s="194"/>
      <c r="I11" s="195"/>
      <c r="J11" s="201"/>
      <c r="K11" s="202"/>
      <c r="L11" s="208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10"/>
      <c r="X11" s="208"/>
      <c r="Y11" s="215"/>
      <c r="Z11" s="219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02"/>
      <c r="AL11" s="59"/>
      <c r="AM11" s="60"/>
    </row>
    <row r="12" spans="1:39" ht="5.25" customHeight="1" thickBot="1" x14ac:dyDescent="0.25">
      <c r="A12" s="189"/>
      <c r="B12" s="193"/>
      <c r="C12" s="194"/>
      <c r="D12" s="194"/>
      <c r="E12" s="194"/>
      <c r="F12" s="194"/>
      <c r="G12" s="194"/>
      <c r="H12" s="194"/>
      <c r="I12" s="195"/>
      <c r="J12" s="203"/>
      <c r="K12" s="204"/>
      <c r="L12" s="211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3"/>
      <c r="X12" s="211"/>
      <c r="Y12" s="216"/>
      <c r="Z12" s="221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04"/>
      <c r="AL12" s="61"/>
      <c r="AM12" s="62"/>
    </row>
    <row r="13" spans="1:39" ht="5.25" customHeight="1" x14ac:dyDescent="0.2">
      <c r="A13" s="189"/>
      <c r="B13" s="196"/>
      <c r="C13" s="197"/>
      <c r="D13" s="197"/>
      <c r="E13" s="197"/>
      <c r="F13" s="197"/>
      <c r="G13" s="197"/>
      <c r="H13" s="197"/>
      <c r="I13" s="198"/>
      <c r="J13" s="223" t="s">
        <v>26</v>
      </c>
      <c r="K13" s="224"/>
      <c r="L13" s="225"/>
      <c r="M13" s="232" t="s">
        <v>109</v>
      </c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9"/>
    </row>
    <row r="14" spans="1:39" ht="5.25" customHeight="1" x14ac:dyDescent="0.2">
      <c r="A14" s="189" t="s">
        <v>13</v>
      </c>
      <c r="B14" s="309"/>
      <c r="C14" s="310"/>
      <c r="D14" s="310"/>
      <c r="E14" s="310"/>
      <c r="F14" s="310"/>
      <c r="G14" s="310"/>
      <c r="H14" s="310"/>
      <c r="I14" s="311"/>
      <c r="J14" s="226"/>
      <c r="K14" s="227"/>
      <c r="L14" s="228"/>
      <c r="M14" s="234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1"/>
    </row>
    <row r="15" spans="1:39" ht="5.25" customHeight="1" x14ac:dyDescent="0.2">
      <c r="A15" s="189"/>
      <c r="B15" s="312"/>
      <c r="C15" s="313"/>
      <c r="D15" s="313"/>
      <c r="E15" s="313"/>
      <c r="F15" s="313"/>
      <c r="G15" s="313"/>
      <c r="H15" s="313"/>
      <c r="I15" s="314"/>
      <c r="J15" s="226"/>
      <c r="K15" s="227"/>
      <c r="L15" s="228"/>
      <c r="M15" s="234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1"/>
    </row>
    <row r="16" spans="1:39" ht="11.25" customHeight="1" x14ac:dyDescent="0.2">
      <c r="A16" s="189"/>
      <c r="B16" s="312"/>
      <c r="C16" s="313"/>
      <c r="D16" s="313"/>
      <c r="E16" s="313"/>
      <c r="F16" s="313"/>
      <c r="G16" s="313"/>
      <c r="H16" s="313"/>
      <c r="I16" s="314"/>
      <c r="J16" s="226"/>
      <c r="K16" s="227"/>
      <c r="L16" s="228"/>
      <c r="M16" s="234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1"/>
    </row>
    <row r="17" spans="1:39" ht="5.25" customHeight="1" thickBot="1" x14ac:dyDescent="0.25">
      <c r="A17" s="189"/>
      <c r="B17" s="315"/>
      <c r="C17" s="316"/>
      <c r="D17" s="316"/>
      <c r="E17" s="316"/>
      <c r="F17" s="316"/>
      <c r="G17" s="316"/>
      <c r="H17" s="316"/>
      <c r="I17" s="317"/>
      <c r="J17" s="229"/>
      <c r="K17" s="230"/>
      <c r="L17" s="231"/>
      <c r="M17" s="236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3"/>
    </row>
    <row r="18" spans="1:39" ht="11.25" customHeight="1" x14ac:dyDescent="0.2">
      <c r="A18" s="161" t="s">
        <v>0</v>
      </c>
      <c r="B18" s="164" t="s">
        <v>1</v>
      </c>
      <c r="C18" s="164"/>
      <c r="D18" s="164"/>
      <c r="E18" s="164"/>
      <c r="F18" s="165" t="s">
        <v>2</v>
      </c>
      <c r="G18" s="164"/>
      <c r="H18" s="164"/>
      <c r="I18" s="166" t="s">
        <v>35</v>
      </c>
      <c r="J18" s="168" t="s">
        <v>27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70"/>
      <c r="AA18" s="168" t="s">
        <v>28</v>
      </c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70"/>
    </row>
    <row r="19" spans="1:39" ht="7.5" customHeight="1" x14ac:dyDescent="0.2">
      <c r="A19" s="162"/>
      <c r="B19" s="164"/>
      <c r="C19" s="164"/>
      <c r="D19" s="164"/>
      <c r="E19" s="164"/>
      <c r="F19" s="165"/>
      <c r="G19" s="164"/>
      <c r="H19" s="164"/>
      <c r="I19" s="167"/>
      <c r="J19" s="59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60"/>
      <c r="AA19" s="59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60"/>
    </row>
    <row r="20" spans="1:39" ht="7.5" customHeight="1" x14ac:dyDescent="0.2">
      <c r="A20" s="162"/>
      <c r="B20" s="164"/>
      <c r="C20" s="164"/>
      <c r="D20" s="164"/>
      <c r="E20" s="164"/>
      <c r="F20" s="165"/>
      <c r="G20" s="164"/>
      <c r="H20" s="164"/>
      <c r="I20" s="167"/>
      <c r="J20" s="59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60"/>
      <c r="AA20" s="59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60"/>
    </row>
    <row r="21" spans="1:39" ht="7.5" customHeight="1" x14ac:dyDescent="0.2">
      <c r="A21" s="162"/>
      <c r="B21" s="171" t="s">
        <v>16</v>
      </c>
      <c r="C21" s="171"/>
      <c r="D21" s="88"/>
      <c r="E21" s="172" t="s">
        <v>4</v>
      </c>
      <c r="F21" s="174" t="s">
        <v>16</v>
      </c>
      <c r="G21" s="171"/>
      <c r="H21" s="175" t="s">
        <v>4</v>
      </c>
      <c r="I21" s="177" t="s">
        <v>8</v>
      </c>
      <c r="J21" s="59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60"/>
      <c r="AA21" s="59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60"/>
    </row>
    <row r="22" spans="1:39" ht="7.5" customHeight="1" thickBot="1" x14ac:dyDescent="0.25">
      <c r="A22" s="162"/>
      <c r="B22" s="171"/>
      <c r="C22" s="171"/>
      <c r="D22" s="88"/>
      <c r="E22" s="172"/>
      <c r="F22" s="174"/>
      <c r="G22" s="171"/>
      <c r="H22" s="175"/>
      <c r="I22" s="177"/>
      <c r="J22" s="61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2"/>
      <c r="AA22" s="61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2"/>
    </row>
    <row r="23" spans="1:39" ht="11.25" customHeight="1" x14ac:dyDescent="0.2">
      <c r="A23" s="162"/>
      <c r="B23" s="171"/>
      <c r="C23" s="171"/>
      <c r="D23" s="88"/>
      <c r="E23" s="172"/>
      <c r="F23" s="174"/>
      <c r="G23" s="171"/>
      <c r="H23" s="175"/>
      <c r="I23" s="177"/>
      <c r="J23" s="178" t="s">
        <v>29</v>
      </c>
      <c r="K23" s="179"/>
      <c r="L23" s="179"/>
      <c r="M23" s="179"/>
      <c r="N23" s="179"/>
      <c r="O23" s="179"/>
      <c r="P23" s="179"/>
      <c r="Q23" s="64"/>
      <c r="R23" s="64"/>
      <c r="S23" s="65" t="s">
        <v>30</v>
      </c>
      <c r="T23" s="64"/>
      <c r="U23" s="64"/>
      <c r="V23" s="64"/>
      <c r="W23" s="64"/>
      <c r="X23" s="64"/>
      <c r="Y23" s="64"/>
      <c r="Z23" s="66"/>
      <c r="AA23" s="168" t="s">
        <v>31</v>
      </c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70"/>
    </row>
    <row r="24" spans="1:39" ht="7.5" customHeight="1" x14ac:dyDescent="0.2">
      <c r="A24" s="162"/>
      <c r="B24" s="171" t="s">
        <v>3</v>
      </c>
      <c r="C24" s="171"/>
      <c r="D24" s="88"/>
      <c r="E24" s="172"/>
      <c r="F24" s="174" t="s">
        <v>3</v>
      </c>
      <c r="G24" s="171"/>
      <c r="H24" s="175"/>
      <c r="I24" s="177"/>
      <c r="J24" s="59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60"/>
      <c r="AA24" s="59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60"/>
    </row>
    <row r="25" spans="1:39" ht="7.5" customHeight="1" x14ac:dyDescent="0.2">
      <c r="A25" s="162"/>
      <c r="B25" s="171"/>
      <c r="C25" s="171"/>
      <c r="D25" s="88"/>
      <c r="E25" s="172"/>
      <c r="F25" s="174"/>
      <c r="G25" s="171"/>
      <c r="H25" s="175"/>
      <c r="I25" s="177"/>
      <c r="J25" s="59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60"/>
      <c r="AA25" s="59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60"/>
    </row>
    <row r="26" spans="1:39" ht="7.5" customHeight="1" x14ac:dyDescent="0.2">
      <c r="A26" s="162"/>
      <c r="B26" s="171"/>
      <c r="C26" s="171"/>
      <c r="D26" s="88"/>
      <c r="E26" s="172"/>
      <c r="F26" s="174"/>
      <c r="G26" s="171"/>
      <c r="H26" s="175"/>
      <c r="I26" s="177"/>
      <c r="J26" s="59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60"/>
      <c r="AA26" s="59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60"/>
    </row>
    <row r="27" spans="1:39" ht="7.5" customHeight="1" thickBot="1" x14ac:dyDescent="0.25">
      <c r="A27" s="162"/>
      <c r="B27" s="180" t="s">
        <v>5</v>
      </c>
      <c r="C27" s="181" t="s">
        <v>6</v>
      </c>
      <c r="D27" s="128"/>
      <c r="E27" s="172"/>
      <c r="F27" s="174" t="s">
        <v>7</v>
      </c>
      <c r="G27" s="171" t="s">
        <v>34</v>
      </c>
      <c r="H27" s="175"/>
      <c r="I27" s="177"/>
      <c r="J27" s="61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2"/>
      <c r="AA27" s="61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2"/>
    </row>
    <row r="28" spans="1:39" ht="11.25" customHeight="1" x14ac:dyDescent="0.2">
      <c r="A28" s="162"/>
      <c r="B28" s="180"/>
      <c r="C28" s="182"/>
      <c r="D28" s="128"/>
      <c r="E28" s="172"/>
      <c r="F28" s="174"/>
      <c r="G28" s="171"/>
      <c r="H28" s="175"/>
      <c r="I28" s="183" t="s">
        <v>9</v>
      </c>
      <c r="J28" s="132" t="s">
        <v>85</v>
      </c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 t="s">
        <v>32</v>
      </c>
      <c r="AD28" s="133"/>
      <c r="AE28" s="133"/>
      <c r="AF28" s="133"/>
      <c r="AG28" s="133"/>
      <c r="AH28" s="133"/>
      <c r="AI28" s="133"/>
      <c r="AJ28" s="133"/>
      <c r="AK28" s="133"/>
      <c r="AL28" s="133"/>
      <c r="AM28" s="134"/>
    </row>
    <row r="29" spans="1:39" ht="24" customHeight="1" x14ac:dyDescent="0.2">
      <c r="A29" s="162"/>
      <c r="B29" s="180"/>
      <c r="C29" s="1" t="s">
        <v>47</v>
      </c>
      <c r="D29" s="67">
        <f>VLOOKUP(C29,[2]Emissionsfaktoren!A3:B19,2,FALSE)</f>
        <v>0.17224999999999999</v>
      </c>
      <c r="E29" s="172"/>
      <c r="F29" s="174"/>
      <c r="G29" s="171"/>
      <c r="H29" s="175"/>
      <c r="I29" s="183"/>
      <c r="J29" s="135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7"/>
    </row>
    <row r="30" spans="1:39" ht="5.25" customHeight="1" x14ac:dyDescent="0.2">
      <c r="A30" s="162"/>
      <c r="B30" s="185">
        <v>0.1</v>
      </c>
      <c r="C30" s="185">
        <v>0.38</v>
      </c>
      <c r="D30" s="126"/>
      <c r="E30" s="172"/>
      <c r="F30" s="187" t="s">
        <v>33</v>
      </c>
      <c r="G30" s="185">
        <v>0.02</v>
      </c>
      <c r="H30" s="175"/>
      <c r="I30" s="183"/>
      <c r="J30" s="149" t="s">
        <v>91</v>
      </c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3"/>
      <c r="W30" s="153"/>
      <c r="X30" s="153"/>
      <c r="Y30" s="153"/>
      <c r="Z30" s="153"/>
      <c r="AA30" s="153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7"/>
    </row>
    <row r="31" spans="1:39" ht="14.25" customHeight="1" x14ac:dyDescent="0.2">
      <c r="A31" s="162"/>
      <c r="B31" s="185"/>
      <c r="C31" s="185"/>
      <c r="D31" s="126"/>
      <c r="E31" s="172"/>
      <c r="F31" s="187"/>
      <c r="G31" s="185"/>
      <c r="H31" s="175"/>
      <c r="I31" s="183"/>
      <c r="J31" s="151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4"/>
      <c r="W31" s="154"/>
      <c r="X31" s="154"/>
      <c r="Y31" s="154"/>
      <c r="Z31" s="154"/>
      <c r="AA31" s="154"/>
      <c r="AB31" s="138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40"/>
    </row>
    <row r="32" spans="1:39" ht="6" customHeight="1" thickBot="1" x14ac:dyDescent="0.25">
      <c r="A32" s="162"/>
      <c r="B32" s="185"/>
      <c r="C32" s="185"/>
      <c r="D32" s="126"/>
      <c r="E32" s="172"/>
      <c r="F32" s="187"/>
      <c r="G32" s="185"/>
      <c r="H32" s="175"/>
      <c r="I32" s="183"/>
      <c r="J32" s="141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6"/>
    </row>
    <row r="33" spans="1:39" ht="7.5" customHeight="1" x14ac:dyDescent="0.2">
      <c r="A33" s="162"/>
      <c r="B33" s="185"/>
      <c r="C33" s="185"/>
      <c r="D33" s="126"/>
      <c r="E33" s="172"/>
      <c r="F33" s="187"/>
      <c r="G33" s="185"/>
      <c r="H33" s="175"/>
      <c r="I33" s="183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</row>
    <row r="34" spans="1:39" ht="14.25" customHeight="1" x14ac:dyDescent="0.2">
      <c r="A34" s="163"/>
      <c r="B34" s="186"/>
      <c r="C34" s="186"/>
      <c r="D34" s="127"/>
      <c r="E34" s="173"/>
      <c r="F34" s="188"/>
      <c r="G34" s="186"/>
      <c r="H34" s="176"/>
      <c r="I34" s="184"/>
      <c r="J34" s="254" t="s">
        <v>14</v>
      </c>
      <c r="K34" s="255"/>
      <c r="L34" s="255"/>
      <c r="M34" s="255"/>
      <c r="N34" s="255"/>
      <c r="O34" s="255"/>
      <c r="P34" s="255"/>
      <c r="Q34" s="255"/>
      <c r="R34" s="256"/>
      <c r="S34" s="143" t="s">
        <v>93</v>
      </c>
      <c r="T34" s="144"/>
      <c r="U34" s="145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6"/>
    </row>
    <row r="35" spans="1:39" ht="20.100000000000001" customHeight="1" x14ac:dyDescent="0.2">
      <c r="A35" s="70"/>
      <c r="B35" s="71"/>
      <c r="C35" s="72"/>
      <c r="D35" s="73">
        <f>C35*$D$29</f>
        <v>0</v>
      </c>
      <c r="E35" s="74">
        <f t="shared" ref="E35:E56" si="0">IF(B35*B$30+C35*C$30&gt;0,B35*B$30+C35*C$30,0)</f>
        <v>0</v>
      </c>
      <c r="F35" s="75"/>
      <c r="G35" s="72"/>
      <c r="H35" s="129">
        <f t="shared" ref="H35:H56" si="1">IF(F35&gt;0,F35*G35*G$30,0)</f>
        <v>0</v>
      </c>
      <c r="I35" s="76"/>
      <c r="J35" s="257">
        <f>IF(B35+C35+F35+G35+I35&gt;0,(E35+H35+I35),0)</f>
        <v>0</v>
      </c>
      <c r="K35" s="258"/>
      <c r="L35" s="258"/>
      <c r="M35" s="258"/>
      <c r="N35" s="258"/>
      <c r="O35" s="258"/>
      <c r="P35" s="258"/>
      <c r="Q35" s="258"/>
      <c r="R35" s="259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1"/>
    </row>
    <row r="36" spans="1:39" ht="20.100000000000001" customHeight="1" x14ac:dyDescent="0.2">
      <c r="A36" s="77"/>
      <c r="B36" s="78"/>
      <c r="C36" s="79"/>
      <c r="D36" s="73">
        <f t="shared" ref="D36:D56" si="2">C36*$D$29</f>
        <v>0</v>
      </c>
      <c r="E36" s="129">
        <f t="shared" si="0"/>
        <v>0</v>
      </c>
      <c r="F36" s="78"/>
      <c r="G36" s="79"/>
      <c r="H36" s="129">
        <f>IF(F36&gt;0,F36*G36*G$30,0)</f>
        <v>0</v>
      </c>
      <c r="I36" s="80"/>
      <c r="J36" s="244">
        <f>IF(B36+C36+F36+G36+I36&gt;0,(E36+H36+I36),0)</f>
        <v>0</v>
      </c>
      <c r="K36" s="245"/>
      <c r="L36" s="245"/>
      <c r="M36" s="245"/>
      <c r="N36" s="245"/>
      <c r="O36" s="245"/>
      <c r="P36" s="245"/>
      <c r="Q36" s="245"/>
      <c r="R36" s="246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8"/>
    </row>
    <row r="37" spans="1:39" ht="20.100000000000001" customHeight="1" x14ac:dyDescent="0.2">
      <c r="A37" s="77"/>
      <c r="B37" s="78"/>
      <c r="C37" s="79"/>
      <c r="D37" s="73">
        <f t="shared" si="2"/>
        <v>0</v>
      </c>
      <c r="E37" s="129">
        <f t="shared" si="0"/>
        <v>0</v>
      </c>
      <c r="F37" s="78"/>
      <c r="G37" s="79"/>
      <c r="H37" s="129">
        <f>IF(F37&gt;0,F37*G37*G$30,0)</f>
        <v>0</v>
      </c>
      <c r="I37" s="80"/>
      <c r="J37" s="244">
        <f>IF(B37+C37+F37+G37+I37&gt;0,(E37+H37+I37),0)</f>
        <v>0</v>
      </c>
      <c r="K37" s="245"/>
      <c r="L37" s="245"/>
      <c r="M37" s="245"/>
      <c r="N37" s="245"/>
      <c r="O37" s="245"/>
      <c r="P37" s="245"/>
      <c r="Q37" s="245"/>
      <c r="R37" s="246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8"/>
    </row>
    <row r="38" spans="1:39" ht="20.100000000000001" customHeight="1" x14ac:dyDescent="0.2">
      <c r="A38" s="77"/>
      <c r="B38" s="78"/>
      <c r="C38" s="79"/>
      <c r="D38" s="73">
        <f t="shared" si="2"/>
        <v>0</v>
      </c>
      <c r="E38" s="129">
        <f t="shared" si="0"/>
        <v>0</v>
      </c>
      <c r="F38" s="78"/>
      <c r="G38" s="79"/>
      <c r="H38" s="129">
        <f t="shared" si="1"/>
        <v>0</v>
      </c>
      <c r="I38" s="80"/>
      <c r="J38" s="244">
        <f t="shared" ref="J38:J56" si="3">IF(B38+C38+F38+G38+I38&gt;0,(E38+H38+I38),0)</f>
        <v>0</v>
      </c>
      <c r="K38" s="245"/>
      <c r="L38" s="245"/>
      <c r="M38" s="245"/>
      <c r="N38" s="245"/>
      <c r="O38" s="245"/>
      <c r="P38" s="245"/>
      <c r="Q38" s="245"/>
      <c r="R38" s="246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8"/>
    </row>
    <row r="39" spans="1:39" ht="20.100000000000001" customHeight="1" x14ac:dyDescent="0.2">
      <c r="A39" s="77"/>
      <c r="B39" s="78"/>
      <c r="C39" s="79"/>
      <c r="D39" s="73">
        <f t="shared" si="2"/>
        <v>0</v>
      </c>
      <c r="E39" s="129">
        <f t="shared" si="0"/>
        <v>0</v>
      </c>
      <c r="F39" s="78"/>
      <c r="G39" s="79"/>
      <c r="H39" s="129">
        <f t="shared" si="1"/>
        <v>0</v>
      </c>
      <c r="I39" s="80"/>
      <c r="J39" s="244">
        <f t="shared" si="3"/>
        <v>0</v>
      </c>
      <c r="K39" s="245"/>
      <c r="L39" s="245"/>
      <c r="M39" s="245"/>
      <c r="N39" s="245"/>
      <c r="O39" s="245"/>
      <c r="P39" s="245"/>
      <c r="Q39" s="245"/>
      <c r="R39" s="246"/>
      <c r="S39" s="249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8"/>
    </row>
    <row r="40" spans="1:39" ht="20.100000000000001" customHeight="1" x14ac:dyDescent="0.2">
      <c r="A40" s="77"/>
      <c r="B40" s="78"/>
      <c r="C40" s="79"/>
      <c r="D40" s="73">
        <f t="shared" si="2"/>
        <v>0</v>
      </c>
      <c r="E40" s="129">
        <f t="shared" si="0"/>
        <v>0</v>
      </c>
      <c r="F40" s="78"/>
      <c r="G40" s="79"/>
      <c r="H40" s="129">
        <f t="shared" si="1"/>
        <v>0</v>
      </c>
      <c r="I40" s="80"/>
      <c r="J40" s="244">
        <f t="shared" si="3"/>
        <v>0</v>
      </c>
      <c r="K40" s="245"/>
      <c r="L40" s="245"/>
      <c r="M40" s="245"/>
      <c r="N40" s="245"/>
      <c r="O40" s="245"/>
      <c r="P40" s="245"/>
      <c r="Q40" s="245"/>
      <c r="R40" s="246"/>
      <c r="S40" s="250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51"/>
    </row>
    <row r="41" spans="1:39" ht="20.100000000000001" customHeight="1" x14ac:dyDescent="0.2">
      <c r="A41" s="77"/>
      <c r="B41" s="78"/>
      <c r="C41" s="79"/>
      <c r="D41" s="73">
        <f t="shared" si="2"/>
        <v>0</v>
      </c>
      <c r="E41" s="129">
        <f t="shared" si="0"/>
        <v>0</v>
      </c>
      <c r="F41" s="78"/>
      <c r="G41" s="79"/>
      <c r="H41" s="129">
        <f t="shared" si="1"/>
        <v>0</v>
      </c>
      <c r="I41" s="80"/>
      <c r="J41" s="244">
        <f t="shared" si="3"/>
        <v>0</v>
      </c>
      <c r="K41" s="245"/>
      <c r="L41" s="245"/>
      <c r="M41" s="245"/>
      <c r="N41" s="245"/>
      <c r="O41" s="245"/>
      <c r="P41" s="245"/>
      <c r="Q41" s="245"/>
      <c r="R41" s="246"/>
      <c r="S41" s="249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8"/>
    </row>
    <row r="42" spans="1:39" ht="20.100000000000001" customHeight="1" x14ac:dyDescent="0.2">
      <c r="A42" s="77"/>
      <c r="B42" s="78"/>
      <c r="C42" s="79"/>
      <c r="D42" s="73">
        <f t="shared" si="2"/>
        <v>0</v>
      </c>
      <c r="E42" s="129">
        <f t="shared" si="0"/>
        <v>0</v>
      </c>
      <c r="F42" s="78"/>
      <c r="G42" s="79"/>
      <c r="H42" s="129">
        <f t="shared" si="1"/>
        <v>0</v>
      </c>
      <c r="I42" s="80"/>
      <c r="J42" s="244">
        <f t="shared" si="3"/>
        <v>0</v>
      </c>
      <c r="K42" s="245"/>
      <c r="L42" s="245"/>
      <c r="M42" s="245"/>
      <c r="N42" s="245"/>
      <c r="O42" s="245"/>
      <c r="P42" s="245"/>
      <c r="Q42" s="245"/>
      <c r="R42" s="246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8"/>
    </row>
    <row r="43" spans="1:39" ht="20.100000000000001" customHeight="1" x14ac:dyDescent="0.2">
      <c r="A43" s="147"/>
      <c r="B43" s="81"/>
      <c r="C43" s="79"/>
      <c r="D43" s="73">
        <f t="shared" si="2"/>
        <v>0</v>
      </c>
      <c r="E43" s="129">
        <f t="shared" si="0"/>
        <v>0</v>
      </c>
      <c r="F43" s="81"/>
      <c r="G43" s="82"/>
      <c r="H43" s="83">
        <f t="shared" si="1"/>
        <v>0</v>
      </c>
      <c r="I43" s="84"/>
      <c r="J43" s="244">
        <f t="shared" si="3"/>
        <v>0</v>
      </c>
      <c r="K43" s="245"/>
      <c r="L43" s="245"/>
      <c r="M43" s="245"/>
      <c r="N43" s="245"/>
      <c r="O43" s="245"/>
      <c r="P43" s="245"/>
      <c r="Q43" s="245"/>
      <c r="R43" s="246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51"/>
    </row>
    <row r="44" spans="1:39" ht="20.100000000000001" customHeight="1" x14ac:dyDescent="0.2">
      <c r="A44" s="77"/>
      <c r="B44" s="78"/>
      <c r="C44" s="79"/>
      <c r="D44" s="73">
        <f t="shared" si="2"/>
        <v>0</v>
      </c>
      <c r="E44" s="129">
        <f t="shared" si="0"/>
        <v>0</v>
      </c>
      <c r="F44" s="78"/>
      <c r="G44" s="79"/>
      <c r="H44" s="129">
        <f t="shared" si="1"/>
        <v>0</v>
      </c>
      <c r="I44" s="80"/>
      <c r="J44" s="244">
        <f t="shared" si="3"/>
        <v>0</v>
      </c>
      <c r="K44" s="245"/>
      <c r="L44" s="245"/>
      <c r="M44" s="245"/>
      <c r="N44" s="245"/>
      <c r="O44" s="245"/>
      <c r="P44" s="245"/>
      <c r="Q44" s="245"/>
      <c r="R44" s="246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8"/>
    </row>
    <row r="45" spans="1:39" ht="20.100000000000001" customHeight="1" x14ac:dyDescent="0.2">
      <c r="A45" s="77"/>
      <c r="B45" s="78"/>
      <c r="C45" s="79"/>
      <c r="D45" s="73">
        <f t="shared" si="2"/>
        <v>0</v>
      </c>
      <c r="E45" s="129">
        <f t="shared" si="0"/>
        <v>0</v>
      </c>
      <c r="F45" s="78"/>
      <c r="G45" s="79"/>
      <c r="H45" s="129">
        <f t="shared" si="1"/>
        <v>0</v>
      </c>
      <c r="I45" s="80"/>
      <c r="J45" s="244">
        <f t="shared" si="3"/>
        <v>0</v>
      </c>
      <c r="K45" s="245"/>
      <c r="L45" s="245"/>
      <c r="M45" s="245"/>
      <c r="N45" s="245"/>
      <c r="O45" s="245"/>
      <c r="P45" s="245"/>
      <c r="Q45" s="245"/>
      <c r="R45" s="246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8"/>
    </row>
    <row r="46" spans="1:39" ht="20.100000000000001" customHeight="1" x14ac:dyDescent="0.2">
      <c r="A46" s="77"/>
      <c r="B46" s="78"/>
      <c r="C46" s="79"/>
      <c r="D46" s="73">
        <f t="shared" si="2"/>
        <v>0</v>
      </c>
      <c r="E46" s="129">
        <f t="shared" si="0"/>
        <v>0</v>
      </c>
      <c r="F46" s="78"/>
      <c r="G46" s="79"/>
      <c r="H46" s="129">
        <f t="shared" si="1"/>
        <v>0</v>
      </c>
      <c r="I46" s="80"/>
      <c r="J46" s="244">
        <f t="shared" si="3"/>
        <v>0</v>
      </c>
      <c r="K46" s="245"/>
      <c r="L46" s="245"/>
      <c r="M46" s="245"/>
      <c r="N46" s="245"/>
      <c r="O46" s="245"/>
      <c r="P46" s="245"/>
      <c r="Q46" s="245"/>
      <c r="R46" s="246"/>
      <c r="S46" s="249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8"/>
    </row>
    <row r="47" spans="1:39" ht="20.100000000000001" customHeight="1" x14ac:dyDescent="0.2">
      <c r="A47" s="77"/>
      <c r="B47" s="78"/>
      <c r="C47" s="79"/>
      <c r="D47" s="73">
        <f t="shared" si="2"/>
        <v>0</v>
      </c>
      <c r="E47" s="129">
        <f t="shared" si="0"/>
        <v>0</v>
      </c>
      <c r="F47" s="78"/>
      <c r="G47" s="79"/>
      <c r="H47" s="129">
        <f t="shared" si="1"/>
        <v>0</v>
      </c>
      <c r="I47" s="80"/>
      <c r="J47" s="244">
        <f t="shared" si="3"/>
        <v>0</v>
      </c>
      <c r="K47" s="245"/>
      <c r="L47" s="245"/>
      <c r="M47" s="245"/>
      <c r="N47" s="245"/>
      <c r="O47" s="245"/>
      <c r="P47" s="245"/>
      <c r="Q47" s="245"/>
      <c r="R47" s="246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8"/>
    </row>
    <row r="48" spans="1:39" ht="20.100000000000001" customHeight="1" x14ac:dyDescent="0.2">
      <c r="A48" s="77"/>
      <c r="B48" s="78"/>
      <c r="C48" s="79"/>
      <c r="D48" s="73">
        <f t="shared" si="2"/>
        <v>0</v>
      </c>
      <c r="E48" s="129">
        <f t="shared" si="0"/>
        <v>0</v>
      </c>
      <c r="F48" s="78"/>
      <c r="G48" s="79"/>
      <c r="H48" s="129">
        <f t="shared" si="1"/>
        <v>0</v>
      </c>
      <c r="I48" s="80"/>
      <c r="J48" s="244">
        <f t="shared" si="3"/>
        <v>0</v>
      </c>
      <c r="K48" s="245"/>
      <c r="L48" s="245"/>
      <c r="M48" s="245"/>
      <c r="N48" s="245"/>
      <c r="O48" s="245"/>
      <c r="P48" s="245"/>
      <c r="Q48" s="245"/>
      <c r="R48" s="246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8"/>
    </row>
    <row r="49" spans="1:39" ht="20.100000000000001" customHeight="1" x14ac:dyDescent="0.2">
      <c r="A49" s="77"/>
      <c r="B49" s="78"/>
      <c r="C49" s="79"/>
      <c r="D49" s="73">
        <f t="shared" si="2"/>
        <v>0</v>
      </c>
      <c r="E49" s="129">
        <f t="shared" si="0"/>
        <v>0</v>
      </c>
      <c r="F49" s="78"/>
      <c r="G49" s="79"/>
      <c r="H49" s="129">
        <f t="shared" si="1"/>
        <v>0</v>
      </c>
      <c r="I49" s="80"/>
      <c r="J49" s="244">
        <f t="shared" si="3"/>
        <v>0</v>
      </c>
      <c r="K49" s="245"/>
      <c r="L49" s="245"/>
      <c r="M49" s="245"/>
      <c r="N49" s="245"/>
      <c r="O49" s="245"/>
      <c r="P49" s="245"/>
      <c r="Q49" s="245"/>
      <c r="R49" s="246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8"/>
    </row>
    <row r="50" spans="1:39" ht="20.100000000000001" customHeight="1" x14ac:dyDescent="0.2">
      <c r="A50" s="77"/>
      <c r="B50" s="78"/>
      <c r="C50" s="79"/>
      <c r="D50" s="73">
        <f t="shared" si="2"/>
        <v>0</v>
      </c>
      <c r="E50" s="129">
        <f t="shared" si="0"/>
        <v>0</v>
      </c>
      <c r="F50" s="78"/>
      <c r="G50" s="79"/>
      <c r="H50" s="129">
        <f t="shared" si="1"/>
        <v>0</v>
      </c>
      <c r="I50" s="80"/>
      <c r="J50" s="244">
        <f t="shared" si="3"/>
        <v>0</v>
      </c>
      <c r="K50" s="245"/>
      <c r="L50" s="245"/>
      <c r="M50" s="245"/>
      <c r="N50" s="245"/>
      <c r="O50" s="245"/>
      <c r="P50" s="245"/>
      <c r="Q50" s="245"/>
      <c r="R50" s="246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8"/>
    </row>
    <row r="51" spans="1:39" ht="20.100000000000001" customHeight="1" x14ac:dyDescent="0.2">
      <c r="A51" s="77"/>
      <c r="B51" s="78"/>
      <c r="C51" s="79"/>
      <c r="D51" s="73">
        <f t="shared" si="2"/>
        <v>0</v>
      </c>
      <c r="E51" s="129">
        <f t="shared" si="0"/>
        <v>0</v>
      </c>
      <c r="F51" s="78"/>
      <c r="G51" s="79"/>
      <c r="H51" s="129">
        <f t="shared" si="1"/>
        <v>0</v>
      </c>
      <c r="I51" s="80"/>
      <c r="J51" s="244">
        <f t="shared" si="3"/>
        <v>0</v>
      </c>
      <c r="K51" s="245"/>
      <c r="L51" s="245"/>
      <c r="M51" s="245"/>
      <c r="N51" s="245"/>
      <c r="O51" s="245"/>
      <c r="P51" s="245"/>
      <c r="Q51" s="245"/>
      <c r="R51" s="246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8"/>
    </row>
    <row r="52" spans="1:39" ht="20.100000000000001" customHeight="1" x14ac:dyDescent="0.2">
      <c r="A52" s="77"/>
      <c r="B52" s="78"/>
      <c r="C52" s="79"/>
      <c r="D52" s="73">
        <f t="shared" si="2"/>
        <v>0</v>
      </c>
      <c r="E52" s="129">
        <f t="shared" si="0"/>
        <v>0</v>
      </c>
      <c r="F52" s="78"/>
      <c r="G52" s="79"/>
      <c r="H52" s="129">
        <f t="shared" si="1"/>
        <v>0</v>
      </c>
      <c r="I52" s="80"/>
      <c r="J52" s="244">
        <f t="shared" si="3"/>
        <v>0</v>
      </c>
      <c r="K52" s="245"/>
      <c r="L52" s="245"/>
      <c r="M52" s="245"/>
      <c r="N52" s="245"/>
      <c r="O52" s="245"/>
      <c r="P52" s="245"/>
      <c r="Q52" s="245"/>
      <c r="R52" s="246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8"/>
    </row>
    <row r="53" spans="1:39" ht="20.100000000000001" customHeight="1" x14ac:dyDescent="0.2">
      <c r="A53" s="77"/>
      <c r="B53" s="78"/>
      <c r="C53" s="79"/>
      <c r="D53" s="73">
        <f t="shared" si="2"/>
        <v>0</v>
      </c>
      <c r="E53" s="129">
        <f t="shared" si="0"/>
        <v>0</v>
      </c>
      <c r="F53" s="78"/>
      <c r="G53" s="79"/>
      <c r="H53" s="129">
        <f t="shared" si="1"/>
        <v>0</v>
      </c>
      <c r="I53" s="80"/>
      <c r="J53" s="244">
        <f t="shared" si="3"/>
        <v>0</v>
      </c>
      <c r="K53" s="245"/>
      <c r="L53" s="245"/>
      <c r="M53" s="245"/>
      <c r="N53" s="245"/>
      <c r="O53" s="245"/>
      <c r="P53" s="245"/>
      <c r="Q53" s="245"/>
      <c r="R53" s="246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8"/>
    </row>
    <row r="54" spans="1:39" ht="20.100000000000001" customHeight="1" x14ac:dyDescent="0.2">
      <c r="A54" s="77"/>
      <c r="B54" s="78"/>
      <c r="C54" s="79"/>
      <c r="D54" s="73">
        <f t="shared" si="2"/>
        <v>0</v>
      </c>
      <c r="E54" s="129">
        <f t="shared" si="0"/>
        <v>0</v>
      </c>
      <c r="F54" s="78"/>
      <c r="G54" s="79"/>
      <c r="H54" s="129">
        <f t="shared" si="1"/>
        <v>0</v>
      </c>
      <c r="I54" s="80"/>
      <c r="J54" s="244">
        <f t="shared" si="3"/>
        <v>0</v>
      </c>
      <c r="K54" s="245"/>
      <c r="L54" s="245"/>
      <c r="M54" s="245"/>
      <c r="N54" s="245"/>
      <c r="O54" s="245"/>
      <c r="P54" s="245"/>
      <c r="Q54" s="245"/>
      <c r="R54" s="246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8"/>
    </row>
    <row r="55" spans="1:39" ht="20.100000000000001" customHeight="1" x14ac:dyDescent="0.2">
      <c r="A55" s="77"/>
      <c r="B55" s="78"/>
      <c r="C55" s="79"/>
      <c r="D55" s="73">
        <f t="shared" si="2"/>
        <v>0</v>
      </c>
      <c r="E55" s="129">
        <f t="shared" si="0"/>
        <v>0</v>
      </c>
      <c r="F55" s="78"/>
      <c r="G55" s="79"/>
      <c r="H55" s="129">
        <f t="shared" si="1"/>
        <v>0</v>
      </c>
      <c r="I55" s="80"/>
      <c r="J55" s="244">
        <f t="shared" si="3"/>
        <v>0</v>
      </c>
      <c r="K55" s="245"/>
      <c r="L55" s="245"/>
      <c r="M55" s="245"/>
      <c r="N55" s="245"/>
      <c r="O55" s="245"/>
      <c r="P55" s="245"/>
      <c r="Q55" s="245"/>
      <c r="R55" s="246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8"/>
    </row>
    <row r="56" spans="1:39" ht="20.100000000000001" customHeight="1" x14ac:dyDescent="0.2">
      <c r="A56" s="77"/>
      <c r="B56" s="78"/>
      <c r="C56" s="79"/>
      <c r="D56" s="73">
        <f t="shared" si="2"/>
        <v>0</v>
      </c>
      <c r="E56" s="129">
        <f t="shared" si="0"/>
        <v>0</v>
      </c>
      <c r="F56" s="78"/>
      <c r="G56" s="79"/>
      <c r="H56" s="129">
        <f t="shared" si="1"/>
        <v>0</v>
      </c>
      <c r="I56" s="80"/>
      <c r="J56" s="244">
        <f t="shared" si="3"/>
        <v>0</v>
      </c>
      <c r="K56" s="245"/>
      <c r="L56" s="245"/>
      <c r="M56" s="245"/>
      <c r="N56" s="245"/>
      <c r="O56" s="245"/>
      <c r="P56" s="245"/>
      <c r="Q56" s="245"/>
      <c r="R56" s="246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8"/>
    </row>
    <row r="57" spans="1:39" ht="39.75" customHeight="1" thickBot="1" x14ac:dyDescent="0.3">
      <c r="A57" s="85" t="s">
        <v>15</v>
      </c>
      <c r="B57" s="86" t="str">
        <f>IF((SUM(B35:B56))&gt;0,(SUM(B35:B56))," ")</f>
        <v xml:space="preserve"> </v>
      </c>
      <c r="C57" s="86" t="str">
        <f>IF((SUM(C35:C56))&gt;0,(SUM(C35:C56))," ")</f>
        <v xml:space="preserve"> </v>
      </c>
      <c r="E57" s="87"/>
      <c r="F57" s="88"/>
      <c r="G57" s="88"/>
      <c r="H57" s="87"/>
      <c r="I57" s="89" t="s">
        <v>53</v>
      </c>
      <c r="J57" s="252">
        <f>SUM(J35:J56)</f>
        <v>0</v>
      </c>
      <c r="K57" s="252"/>
      <c r="L57" s="252"/>
      <c r="M57" s="252"/>
      <c r="N57" s="252"/>
      <c r="O57" s="252"/>
      <c r="P57" s="252"/>
      <c r="Q57" s="252"/>
      <c r="R57" s="252"/>
      <c r="U57" s="90" t="s">
        <v>36</v>
      </c>
      <c r="V57" s="91"/>
      <c r="Z57" s="157"/>
      <c r="AA57" s="158"/>
      <c r="AB57" s="158"/>
      <c r="AC57" s="158"/>
      <c r="AD57" s="157"/>
      <c r="AE57" s="158"/>
      <c r="AF57" s="158"/>
      <c r="AG57" s="158"/>
      <c r="AH57" s="157"/>
      <c r="AI57" s="158"/>
      <c r="AJ57" s="158"/>
      <c r="AK57" s="158"/>
      <c r="AL57" s="96"/>
      <c r="AM57" s="96"/>
    </row>
    <row r="58" spans="1:39" ht="21" customHeight="1" thickTop="1" x14ac:dyDescent="0.2">
      <c r="A58" s="85"/>
      <c r="B58" s="159">
        <f>SUM(D35:D56)/1000</f>
        <v>0</v>
      </c>
      <c r="C58" s="159"/>
      <c r="D58" s="92"/>
      <c r="E58" s="87"/>
      <c r="F58" s="88"/>
      <c r="G58" s="88"/>
      <c r="H58" s="87"/>
      <c r="I58" s="93" t="s">
        <v>54</v>
      </c>
      <c r="J58" s="253">
        <f>B58*23</f>
        <v>0</v>
      </c>
      <c r="K58" s="253"/>
      <c r="L58" s="253"/>
      <c r="M58" s="253"/>
      <c r="N58" s="253"/>
      <c r="O58" s="253"/>
      <c r="P58" s="253"/>
      <c r="Q58" s="253"/>
      <c r="R58" s="253"/>
      <c r="V58" s="91"/>
      <c r="Z58" s="94" t="s">
        <v>37</v>
      </c>
    </row>
    <row r="59" spans="1:39" ht="13.5" customHeight="1" x14ac:dyDescent="0.2">
      <c r="A59" s="88"/>
      <c r="I59" s="95" t="s">
        <v>38</v>
      </c>
      <c r="J59" s="160"/>
      <c r="K59" s="160"/>
      <c r="L59" s="160"/>
      <c r="M59" s="160"/>
      <c r="N59" s="160"/>
      <c r="O59" s="160"/>
      <c r="P59" s="160"/>
    </row>
  </sheetData>
  <sheetProtection algorithmName="SHA-512" hashValue="omWpK+gNYqUAScFJK3/QfvUybQq8MOoY6QXbn4VP6GDvlo9EEboBPW43Hr2Az61O1k9DnWJTuXbqASg5nVPoow==" saltValue="NQsbI4wFspUZiomv88NHjQ==" spinCount="100000" sheet="1" objects="1" scenarios="1"/>
  <protectedRanges>
    <protectedRange sqref="U57:AM58" name="Bereich7"/>
    <protectedRange sqref="I35:I56" name="Bereich5"/>
    <protectedRange sqref="A35:C56" name="Bereich3"/>
    <protectedRange sqref="A6:I17" name="Bereich1"/>
    <protectedRange sqref="J3:AM32" name="Bereich2"/>
    <protectedRange sqref="F35:G56" name="Bereich4"/>
    <protectedRange sqref="S35:AM56" name="Bereich6"/>
  </protectedRanges>
  <mergeCells count="108">
    <mergeCell ref="A1:AM1"/>
    <mergeCell ref="J58:R58"/>
    <mergeCell ref="J57:R57"/>
    <mergeCell ref="A2:AM2"/>
    <mergeCell ref="A3:I5"/>
    <mergeCell ref="S55:AM55"/>
    <mergeCell ref="J36:R36"/>
    <mergeCell ref="S36:AM36"/>
    <mergeCell ref="J37:R37"/>
    <mergeCell ref="S37:AM37"/>
    <mergeCell ref="J38:R38"/>
    <mergeCell ref="S38:AM38"/>
    <mergeCell ref="J39:R39"/>
    <mergeCell ref="J34:R34"/>
    <mergeCell ref="J54:R54"/>
    <mergeCell ref="S54:AM54"/>
    <mergeCell ref="J35:R35"/>
    <mergeCell ref="S35:AM35"/>
    <mergeCell ref="S39:AM39"/>
    <mergeCell ref="J40:R40"/>
    <mergeCell ref="S40:AM40"/>
    <mergeCell ref="J41:R41"/>
    <mergeCell ref="S41:AM41"/>
    <mergeCell ref="J42:R42"/>
    <mergeCell ref="S42:AM42"/>
    <mergeCell ref="J43:R43"/>
    <mergeCell ref="S43:AM43"/>
    <mergeCell ref="J44:R44"/>
    <mergeCell ref="S44:AM44"/>
    <mergeCell ref="J45:R45"/>
    <mergeCell ref="S45:AM45"/>
    <mergeCell ref="J51:R51"/>
    <mergeCell ref="S51:AM51"/>
    <mergeCell ref="J52:R52"/>
    <mergeCell ref="S52:AM52"/>
    <mergeCell ref="J53:R53"/>
    <mergeCell ref="S53:AM53"/>
    <mergeCell ref="J56:R56"/>
    <mergeCell ref="S56:AM56"/>
    <mergeCell ref="J55:R55"/>
    <mergeCell ref="J46:R46"/>
    <mergeCell ref="S46:AM46"/>
    <mergeCell ref="J47:R47"/>
    <mergeCell ref="S47:AM47"/>
    <mergeCell ref="J48:R48"/>
    <mergeCell ref="S48:AM48"/>
    <mergeCell ref="J49:R49"/>
    <mergeCell ref="S49:AM49"/>
    <mergeCell ref="J50:R50"/>
    <mergeCell ref="S50:AM50"/>
    <mergeCell ref="J3:N3"/>
    <mergeCell ref="O3:T3"/>
    <mergeCell ref="U3:Z3"/>
    <mergeCell ref="AA3:AC3"/>
    <mergeCell ref="AD3:AF3"/>
    <mergeCell ref="AG3:AM7"/>
    <mergeCell ref="J4:N7"/>
    <mergeCell ref="O4:T7"/>
    <mergeCell ref="U4:Z7"/>
    <mergeCell ref="AA4:AC7"/>
    <mergeCell ref="J8:K8"/>
    <mergeCell ref="X8:Y8"/>
    <mergeCell ref="AL8:AM8"/>
    <mergeCell ref="A9:A13"/>
    <mergeCell ref="B9:I13"/>
    <mergeCell ref="J9:K12"/>
    <mergeCell ref="L9:W12"/>
    <mergeCell ref="X9:Y12"/>
    <mergeCell ref="Z9:AK12"/>
    <mergeCell ref="J13:L17"/>
    <mergeCell ref="M13:W17"/>
    <mergeCell ref="X13:AM17"/>
    <mergeCell ref="A14:A17"/>
    <mergeCell ref="B14:I17"/>
    <mergeCell ref="C27:C28"/>
    <mergeCell ref="F27:F29"/>
    <mergeCell ref="G27:G29"/>
    <mergeCell ref="I28:I34"/>
    <mergeCell ref="B30:B34"/>
    <mergeCell ref="C30:C34"/>
    <mergeCell ref="F30:F34"/>
    <mergeCell ref="G30:G34"/>
    <mergeCell ref="A6:A8"/>
    <mergeCell ref="B6:I8"/>
    <mergeCell ref="J30:U31"/>
    <mergeCell ref="V30:AA31"/>
    <mergeCell ref="AC32:AM32"/>
    <mergeCell ref="Z57:AC57"/>
    <mergeCell ref="AD57:AG57"/>
    <mergeCell ref="AH57:AK57"/>
    <mergeCell ref="B58:C58"/>
    <mergeCell ref="J59:P59"/>
    <mergeCell ref="A18:A34"/>
    <mergeCell ref="B18:E20"/>
    <mergeCell ref="F18:H20"/>
    <mergeCell ref="I18:I20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F24:G26"/>
    <mergeCell ref="B27:B29"/>
  </mergeCells>
  <conditionalFormatting sqref="A3">
    <cfRule type="expression" dxfId="3" priority="4">
      <formula>$AN$34&gt;120</formula>
    </cfRule>
  </conditionalFormatting>
  <conditionalFormatting sqref="A34:A35 A72:A90">
    <cfRule type="expression" dxfId="2" priority="3">
      <formula>AN34&gt;150</formula>
    </cfRule>
  </conditionalFormatting>
  <conditionalFormatting sqref="A54:A71">
    <cfRule type="expression" dxfId="1" priority="2">
      <formula>AN54&gt;150</formula>
    </cfRule>
  </conditionalFormatting>
  <conditionalFormatting sqref="A36:A53">
    <cfRule type="expression" dxfId="0" priority="1">
      <formula>AN36&gt;150</formula>
    </cfRule>
  </conditionalFormatting>
  <hyperlinks>
    <hyperlink ref="I58" r:id="rId1" xr:uid="{FD1C496E-CADC-46B7-8A65-44A4E422E8B3}"/>
  </hyperlinks>
  <printOptions horizontalCentered="1"/>
  <pageMargins left="0.31496062992125984" right="0.31496062992125984" top="0.59055118110236227" bottom="0.19685039370078741" header="0.31496062992125984" footer="0.31496062992125984"/>
  <pageSetup paperSize="9" scale="75" fitToHeight="2" orientation="landscape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42"/>
  <sheetViews>
    <sheetView workbookViewId="0">
      <selection activeCell="Q46" sqref="Q46"/>
    </sheetView>
  </sheetViews>
  <sheetFormatPr baseColWidth="10" defaultColWidth="11.42578125" defaultRowHeight="12.75" x14ac:dyDescent="0.2"/>
  <cols>
    <col min="1" max="1" width="24.85546875" customWidth="1"/>
    <col min="2" max="2" width="15.42578125" customWidth="1"/>
    <col min="3" max="3" width="14.5703125" customWidth="1"/>
    <col min="4" max="5" width="11.42578125" hidden="1" customWidth="1"/>
    <col min="6" max="6" width="13.5703125" customWidth="1"/>
    <col min="8" max="8" width="18.5703125" hidden="1" customWidth="1"/>
    <col min="9" max="9" width="30" hidden="1" customWidth="1"/>
    <col min="10" max="11" width="11.42578125" hidden="1" customWidth="1"/>
    <col min="14" max="14" width="11.42578125" customWidth="1"/>
  </cols>
  <sheetData>
    <row r="1" spans="1:11" ht="38.25" x14ac:dyDescent="0.2">
      <c r="A1" s="2" t="s">
        <v>40</v>
      </c>
      <c r="B1" s="3" t="s">
        <v>84</v>
      </c>
      <c r="C1" s="4" t="s">
        <v>50</v>
      </c>
      <c r="D1" s="3" t="s">
        <v>65</v>
      </c>
      <c r="E1" s="3" t="s">
        <v>64</v>
      </c>
      <c r="F1" s="3" t="s">
        <v>86</v>
      </c>
      <c r="G1" s="5"/>
      <c r="H1" s="3" t="s">
        <v>69</v>
      </c>
      <c r="I1" s="6" t="s">
        <v>75</v>
      </c>
      <c r="J1" s="7" t="s">
        <v>55</v>
      </c>
      <c r="K1" s="8" t="s">
        <v>50</v>
      </c>
    </row>
    <row r="2" spans="1:11" x14ac:dyDescent="0.2">
      <c r="A2" s="9" t="s">
        <v>39</v>
      </c>
      <c r="B2" s="10"/>
      <c r="C2" s="11"/>
      <c r="D2" s="10"/>
      <c r="E2" s="10"/>
      <c r="F2" s="10"/>
      <c r="G2" s="12"/>
      <c r="H2" s="12"/>
      <c r="I2" s="12"/>
      <c r="J2" s="12"/>
      <c r="K2" s="12"/>
    </row>
    <row r="3" spans="1:11" ht="14.25" x14ac:dyDescent="0.2">
      <c r="A3" s="13" t="s">
        <v>43</v>
      </c>
      <c r="B3" s="14">
        <f t="shared" ref="B3:B8" si="0">F3*H3</f>
        <v>0.16450000000000001</v>
      </c>
      <c r="C3" s="15" t="s">
        <v>83</v>
      </c>
      <c r="D3" s="16">
        <f>AVERAGE(11.1,11.6)</f>
        <v>11.35</v>
      </c>
      <c r="E3" s="16">
        <v>9.1999999999999993</v>
      </c>
      <c r="F3" s="17">
        <v>7</v>
      </c>
      <c r="G3" s="16" t="s">
        <v>60</v>
      </c>
      <c r="H3" s="18">
        <v>2.35E-2</v>
      </c>
      <c r="I3" s="16" t="s">
        <v>60</v>
      </c>
      <c r="J3" s="16" t="s">
        <v>60</v>
      </c>
      <c r="K3" s="16" t="s">
        <v>60</v>
      </c>
    </row>
    <row r="4" spans="1:11" ht="14.25" x14ac:dyDescent="0.2">
      <c r="A4" s="13" t="s">
        <v>44</v>
      </c>
      <c r="B4" s="14">
        <f t="shared" si="0"/>
        <v>0.21149999999999999</v>
      </c>
      <c r="C4" s="15" t="s">
        <v>83</v>
      </c>
      <c r="D4" s="16">
        <f t="shared" ref="D4:D5" si="1">AVERAGE(11.1,11.6)</f>
        <v>11.35</v>
      </c>
      <c r="E4" s="16">
        <v>9.1999999999999993</v>
      </c>
      <c r="F4" s="19">
        <v>9</v>
      </c>
      <c r="G4" s="16" t="s">
        <v>60</v>
      </c>
      <c r="H4" s="18">
        <v>2.35E-2</v>
      </c>
      <c r="I4" s="16" t="s">
        <v>60</v>
      </c>
      <c r="J4" s="16" t="s">
        <v>60</v>
      </c>
      <c r="K4" s="16" t="s">
        <v>60</v>
      </c>
    </row>
    <row r="5" spans="1:11" ht="14.25" x14ac:dyDescent="0.2">
      <c r="A5" s="13" t="s">
        <v>49</v>
      </c>
      <c r="B5" s="14">
        <f t="shared" si="0"/>
        <v>0.25850000000000001</v>
      </c>
      <c r="C5" s="15" t="s">
        <v>83</v>
      </c>
      <c r="D5" s="16">
        <f t="shared" si="1"/>
        <v>11.35</v>
      </c>
      <c r="E5" s="16">
        <v>9.1999999999999993</v>
      </c>
      <c r="F5" s="19">
        <v>11</v>
      </c>
      <c r="G5" s="16" t="s">
        <v>60</v>
      </c>
      <c r="H5" s="18">
        <v>2.35E-2</v>
      </c>
      <c r="I5" s="16" t="s">
        <v>60</v>
      </c>
      <c r="J5" s="16" t="s">
        <v>60</v>
      </c>
      <c r="K5" s="16" t="s">
        <v>60</v>
      </c>
    </row>
    <row r="6" spans="1:11" ht="14.25" x14ac:dyDescent="0.2">
      <c r="A6" s="20" t="s">
        <v>46</v>
      </c>
      <c r="B6" s="21">
        <f t="shared" si="0"/>
        <v>0.13250000000000001</v>
      </c>
      <c r="C6" s="22" t="s">
        <v>83</v>
      </c>
      <c r="D6" s="23">
        <v>11.8</v>
      </c>
      <c r="E6" s="23">
        <v>9.1999999999999993</v>
      </c>
      <c r="F6" s="24">
        <v>5</v>
      </c>
      <c r="G6" s="23" t="s">
        <v>60</v>
      </c>
      <c r="H6" s="25">
        <v>2.6499999999999999E-2</v>
      </c>
      <c r="I6" s="23" t="s">
        <v>60</v>
      </c>
      <c r="J6" s="23" t="s">
        <v>60</v>
      </c>
      <c r="K6" s="23" t="s">
        <v>60</v>
      </c>
    </row>
    <row r="7" spans="1:11" ht="14.25" x14ac:dyDescent="0.2">
      <c r="A7" s="20" t="s">
        <v>47</v>
      </c>
      <c r="B7" s="21">
        <f t="shared" si="0"/>
        <v>0.17224999999999999</v>
      </c>
      <c r="C7" s="22" t="s">
        <v>83</v>
      </c>
      <c r="D7" s="23">
        <v>11.8</v>
      </c>
      <c r="E7" s="23">
        <v>9.1999999999999993</v>
      </c>
      <c r="F7" s="24">
        <v>6.5</v>
      </c>
      <c r="G7" s="23" t="s">
        <v>60</v>
      </c>
      <c r="H7" s="25">
        <v>2.6499999999999999E-2</v>
      </c>
      <c r="I7" s="23" t="s">
        <v>60</v>
      </c>
      <c r="J7" s="23" t="s">
        <v>60</v>
      </c>
      <c r="K7" s="23" t="s">
        <v>60</v>
      </c>
    </row>
    <row r="8" spans="1:11" ht="14.25" x14ac:dyDescent="0.2">
      <c r="A8" s="20" t="s">
        <v>45</v>
      </c>
      <c r="B8" s="21">
        <f t="shared" si="0"/>
        <v>0.23849999999999999</v>
      </c>
      <c r="C8" s="22" t="s">
        <v>83</v>
      </c>
      <c r="D8" s="23">
        <v>11.8</v>
      </c>
      <c r="E8" s="23">
        <v>9.1999999999999993</v>
      </c>
      <c r="F8" s="24">
        <v>9</v>
      </c>
      <c r="G8" s="23" t="s">
        <v>60</v>
      </c>
      <c r="H8" s="25">
        <v>2.6499999999999999E-2</v>
      </c>
      <c r="I8" s="23" t="s">
        <v>60</v>
      </c>
      <c r="J8" s="23" t="s">
        <v>60</v>
      </c>
      <c r="K8" s="23" t="s">
        <v>60</v>
      </c>
    </row>
    <row r="9" spans="1:11" ht="14.25" x14ac:dyDescent="0.2">
      <c r="A9" s="26" t="s">
        <v>61</v>
      </c>
      <c r="B9" s="27">
        <v>0.1032</v>
      </c>
      <c r="C9" s="28" t="s">
        <v>83</v>
      </c>
      <c r="D9" s="29">
        <v>14</v>
      </c>
      <c r="E9" s="29"/>
      <c r="F9" s="30">
        <v>5.5</v>
      </c>
      <c r="G9" s="29" t="s">
        <v>59</v>
      </c>
      <c r="H9" s="31">
        <v>2.5000000000000001E-2</v>
      </c>
      <c r="I9" s="295" t="s">
        <v>48</v>
      </c>
      <c r="J9" s="298">
        <v>0.17199999999999999</v>
      </c>
      <c r="K9" s="301" t="s">
        <v>52</v>
      </c>
    </row>
    <row r="10" spans="1:11" ht="14.25" x14ac:dyDescent="0.2">
      <c r="A10" s="26" t="s">
        <v>62</v>
      </c>
      <c r="B10" s="27">
        <v>0.1032</v>
      </c>
      <c r="C10" s="28" t="s">
        <v>83</v>
      </c>
      <c r="D10" s="29">
        <v>14</v>
      </c>
      <c r="E10" s="29"/>
      <c r="F10" s="30">
        <v>7.5</v>
      </c>
      <c r="G10" s="29" t="s">
        <v>59</v>
      </c>
      <c r="H10" s="31">
        <v>2.5000000000000001E-2</v>
      </c>
      <c r="I10" s="296"/>
      <c r="J10" s="299"/>
      <c r="K10" s="302"/>
    </row>
    <row r="11" spans="1:11" ht="14.25" x14ac:dyDescent="0.2">
      <c r="A11" s="26" t="s">
        <v>63</v>
      </c>
      <c r="B11" s="27">
        <v>0.17199999999999999</v>
      </c>
      <c r="C11" s="28" t="s">
        <v>83</v>
      </c>
      <c r="D11" s="29">
        <v>14</v>
      </c>
      <c r="E11" s="29"/>
      <c r="F11" s="30">
        <v>9</v>
      </c>
      <c r="G11" s="29" t="s">
        <v>59</v>
      </c>
      <c r="H11" s="31">
        <v>2.5000000000000001E-2</v>
      </c>
      <c r="I11" s="297"/>
      <c r="J11" s="300"/>
      <c r="K11" s="303"/>
    </row>
    <row r="12" spans="1:11" ht="14.25" x14ac:dyDescent="0.2">
      <c r="A12" s="32" t="s">
        <v>66</v>
      </c>
      <c r="B12" s="33">
        <f>F12*H12</f>
        <v>0.1376</v>
      </c>
      <c r="C12" s="34" t="s">
        <v>83</v>
      </c>
      <c r="D12" s="35">
        <v>12.8</v>
      </c>
      <c r="E12" s="36"/>
      <c r="F12" s="37">
        <v>8</v>
      </c>
      <c r="G12" s="35" t="s">
        <v>60</v>
      </c>
      <c r="H12" s="38">
        <v>1.72E-2</v>
      </c>
      <c r="I12" s="304" t="s">
        <v>51</v>
      </c>
      <c r="J12" s="307">
        <v>0.17699999999999999</v>
      </c>
      <c r="K12" s="308" t="s">
        <v>52</v>
      </c>
    </row>
    <row r="13" spans="1:11" ht="14.25" x14ac:dyDescent="0.2">
      <c r="A13" s="32" t="s">
        <v>67</v>
      </c>
      <c r="B13" s="33">
        <f>F13*H13</f>
        <v>0.18060000000000001</v>
      </c>
      <c r="C13" s="34" t="s">
        <v>83</v>
      </c>
      <c r="D13" s="35">
        <v>12.8</v>
      </c>
      <c r="E13" s="36"/>
      <c r="F13" s="37">
        <v>10.5</v>
      </c>
      <c r="G13" s="35" t="s">
        <v>60</v>
      </c>
      <c r="H13" s="38">
        <v>1.72E-2</v>
      </c>
      <c r="I13" s="305"/>
      <c r="J13" s="307"/>
      <c r="K13" s="308"/>
    </row>
    <row r="14" spans="1:11" ht="14.25" x14ac:dyDescent="0.2">
      <c r="A14" s="32" t="s">
        <v>68</v>
      </c>
      <c r="B14" s="33">
        <f>F14*H14</f>
        <v>0.22359999999999999</v>
      </c>
      <c r="C14" s="34" t="s">
        <v>83</v>
      </c>
      <c r="D14" s="35">
        <v>12.8</v>
      </c>
      <c r="E14" s="36"/>
      <c r="F14" s="39">
        <v>13</v>
      </c>
      <c r="G14" s="35" t="s">
        <v>60</v>
      </c>
      <c r="H14" s="38">
        <v>1.72E-2</v>
      </c>
      <c r="I14" s="306"/>
      <c r="J14" s="307"/>
      <c r="K14" s="308"/>
    </row>
    <row r="15" spans="1:11" ht="25.5" x14ac:dyDescent="0.2">
      <c r="A15" s="40" t="s">
        <v>70</v>
      </c>
      <c r="B15" s="41">
        <f>F15*H15/100</f>
        <v>4.2800000000000005E-2</v>
      </c>
      <c r="C15" s="42" t="s">
        <v>83</v>
      </c>
      <c r="D15" s="43"/>
      <c r="E15" s="43"/>
      <c r="F15" s="44">
        <v>8</v>
      </c>
      <c r="G15" s="45" t="s">
        <v>74</v>
      </c>
      <c r="H15" s="46">
        <v>0.53500000000000003</v>
      </c>
    </row>
    <row r="16" spans="1:11" ht="25.5" x14ac:dyDescent="0.2">
      <c r="A16" s="40" t="s">
        <v>71</v>
      </c>
      <c r="B16" s="41">
        <f>F16*H16/100</f>
        <v>3.8400000000000001E-3</v>
      </c>
      <c r="C16" s="42" t="s">
        <v>83</v>
      </c>
      <c r="D16" s="43"/>
      <c r="E16" s="43"/>
      <c r="F16" s="44">
        <v>8</v>
      </c>
      <c r="G16" s="45" t="s">
        <v>74</v>
      </c>
      <c r="H16" s="46">
        <v>4.8000000000000001E-2</v>
      </c>
    </row>
    <row r="17" spans="1:16" ht="14.25" x14ac:dyDescent="0.2">
      <c r="A17" s="40" t="s">
        <v>73</v>
      </c>
      <c r="B17" s="41">
        <f>F17*H17/100</f>
        <v>8.5600000000000009E-2</v>
      </c>
      <c r="C17" s="42" t="s">
        <v>83</v>
      </c>
      <c r="D17" s="43"/>
      <c r="E17" s="43"/>
      <c r="F17" s="44">
        <v>16</v>
      </c>
      <c r="G17" s="45" t="s">
        <v>74</v>
      </c>
      <c r="H17" s="46">
        <v>0.53500000000000003</v>
      </c>
    </row>
    <row r="18" spans="1:16" ht="14.25" x14ac:dyDescent="0.2">
      <c r="A18" s="40" t="s">
        <v>72</v>
      </c>
      <c r="B18" s="41">
        <f>F18*H18/100</f>
        <v>7.6800000000000002E-3</v>
      </c>
      <c r="C18" s="42" t="s">
        <v>83</v>
      </c>
      <c r="D18" s="43"/>
      <c r="E18" s="43"/>
      <c r="F18" s="44">
        <v>16</v>
      </c>
      <c r="G18" s="45" t="s">
        <v>74</v>
      </c>
      <c r="H18" s="46">
        <v>4.8000000000000001E-2</v>
      </c>
    </row>
    <row r="19" spans="1:16" x14ac:dyDescent="0.2">
      <c r="A19" s="47"/>
    </row>
    <row r="20" spans="1:16" hidden="1" x14ac:dyDescent="0.2"/>
    <row r="21" spans="1:16" hidden="1" x14ac:dyDescent="0.2"/>
    <row r="22" spans="1:16" hidden="1" x14ac:dyDescent="0.2"/>
    <row r="23" spans="1:16" hidden="1" x14ac:dyDescent="0.2"/>
    <row r="24" spans="1:16" hidden="1" x14ac:dyDescent="0.2"/>
    <row r="25" spans="1:16" hidden="1" x14ac:dyDescent="0.2"/>
    <row r="26" spans="1:16" hidden="1" x14ac:dyDescent="0.2"/>
    <row r="27" spans="1:16" hidden="1" x14ac:dyDescent="0.2"/>
    <row r="28" spans="1:16" hidden="1" x14ac:dyDescent="0.2"/>
    <row r="29" spans="1:16" hidden="1" x14ac:dyDescent="0.2"/>
    <row r="30" spans="1:16" x14ac:dyDescent="0.2">
      <c r="A30" s="48" t="s">
        <v>57</v>
      </c>
      <c r="B30" s="8" t="s">
        <v>41</v>
      </c>
      <c r="C30" s="8" t="s">
        <v>58</v>
      </c>
      <c r="D30" s="8"/>
      <c r="E30" s="8"/>
      <c r="P30" s="8"/>
    </row>
    <row r="31" spans="1:16" ht="12.75" customHeight="1" x14ac:dyDescent="0.2">
      <c r="A31" s="48" t="s">
        <v>56</v>
      </c>
      <c r="B31" s="8" t="s">
        <v>41</v>
      </c>
      <c r="C31" s="294" t="s">
        <v>42</v>
      </c>
      <c r="D31" s="294"/>
      <c r="E31" s="294"/>
      <c r="F31" s="294"/>
      <c r="G31" s="294"/>
      <c r="H31" s="49"/>
      <c r="I31" s="49"/>
    </row>
    <row r="32" spans="1:16" x14ac:dyDescent="0.2">
      <c r="C32" s="294"/>
      <c r="D32" s="294"/>
      <c r="E32" s="294"/>
      <c r="F32" s="294"/>
      <c r="G32" s="294"/>
      <c r="H32" s="49"/>
      <c r="I32" s="49"/>
    </row>
    <row r="33" spans="1:9" x14ac:dyDescent="0.2">
      <c r="C33" s="294"/>
      <c r="D33" s="294"/>
      <c r="E33" s="294"/>
      <c r="F33" s="294"/>
      <c r="G33" s="294"/>
      <c r="H33" s="49"/>
      <c r="I33" s="49"/>
    </row>
    <row r="34" spans="1:9" x14ac:dyDescent="0.2">
      <c r="C34" s="294"/>
      <c r="D34" s="294"/>
      <c r="E34" s="294"/>
      <c r="F34" s="294"/>
      <c r="G34" s="294"/>
      <c r="H34" s="49"/>
      <c r="I34" s="49"/>
    </row>
    <row r="35" spans="1:9" x14ac:dyDescent="0.2">
      <c r="C35" s="294"/>
      <c r="D35" s="294"/>
      <c r="E35" s="294"/>
      <c r="F35" s="294"/>
      <c r="G35" s="294"/>
      <c r="H35" s="49"/>
      <c r="I35" s="49"/>
    </row>
    <row r="36" spans="1:9" x14ac:dyDescent="0.2">
      <c r="C36" s="294"/>
      <c r="D36" s="294"/>
      <c r="E36" s="294"/>
      <c r="F36" s="294"/>
      <c r="G36" s="294"/>
      <c r="H36" s="49"/>
      <c r="I36" s="49"/>
    </row>
    <row r="37" spans="1:9" x14ac:dyDescent="0.2">
      <c r="C37" s="294"/>
      <c r="D37" s="294"/>
      <c r="E37" s="294"/>
      <c r="F37" s="294"/>
      <c r="G37" s="294"/>
      <c r="H37" s="49"/>
      <c r="I37" s="49"/>
    </row>
    <row r="38" spans="1:9" x14ac:dyDescent="0.2">
      <c r="C38" s="294"/>
      <c r="D38" s="294"/>
      <c r="E38" s="294"/>
      <c r="F38" s="294"/>
      <c r="G38" s="294"/>
      <c r="H38" s="49"/>
      <c r="I38" s="49"/>
    </row>
    <row r="39" spans="1:9" ht="30" customHeight="1" x14ac:dyDescent="0.2">
      <c r="A39" s="294" t="s">
        <v>76</v>
      </c>
      <c r="B39" s="294"/>
      <c r="C39" s="294"/>
      <c r="D39" s="294"/>
      <c r="E39" s="294"/>
      <c r="F39" s="294"/>
      <c r="G39" s="294"/>
      <c r="H39" s="49"/>
      <c r="I39" s="49"/>
    </row>
    <row r="40" spans="1:9" x14ac:dyDescent="0.2">
      <c r="A40" s="8" t="s">
        <v>77</v>
      </c>
      <c r="B40" s="50" t="s">
        <v>78</v>
      </c>
      <c r="C40" s="49"/>
      <c r="D40" s="49"/>
      <c r="E40" s="49"/>
      <c r="F40" s="49"/>
      <c r="G40" s="49"/>
      <c r="H40" s="49"/>
      <c r="I40" s="49"/>
    </row>
    <row r="41" spans="1:9" x14ac:dyDescent="0.2">
      <c r="A41" s="8" t="s">
        <v>79</v>
      </c>
      <c r="B41" s="8" t="s">
        <v>82</v>
      </c>
      <c r="C41" s="49"/>
      <c r="D41" s="49"/>
      <c r="E41" s="49"/>
      <c r="F41" s="49"/>
      <c r="G41" s="49"/>
      <c r="H41" s="49"/>
      <c r="I41" s="49"/>
    </row>
    <row r="42" spans="1:9" x14ac:dyDescent="0.2">
      <c r="A42" s="8" t="s">
        <v>80</v>
      </c>
      <c r="B42" s="50" t="s">
        <v>81</v>
      </c>
      <c r="C42" s="49"/>
      <c r="D42" s="49"/>
      <c r="E42" s="49"/>
      <c r="F42" s="49"/>
      <c r="G42" s="49"/>
      <c r="H42" s="49"/>
      <c r="I42" s="49"/>
    </row>
  </sheetData>
  <mergeCells count="8">
    <mergeCell ref="C31:G38"/>
    <mergeCell ref="A39:G39"/>
    <mergeCell ref="I9:I11"/>
    <mergeCell ref="J9:J11"/>
    <mergeCell ref="K9:K11"/>
    <mergeCell ref="I12:I14"/>
    <mergeCell ref="J12:J14"/>
    <mergeCell ref="K12:K14"/>
  </mergeCells>
  <hyperlinks>
    <hyperlink ref="B40" r:id="rId1" xr:uid="{00000000-0004-0000-0D00-000000000000}"/>
    <hyperlink ref="B42" r:id="rId2" xr:uid="{00000000-0004-0000-0D00-000001000000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59"/>
  <sheetViews>
    <sheetView tabSelected="1" zoomScaleNormal="100" workbookViewId="0">
      <selection activeCell="B6" sqref="B6:I8"/>
    </sheetView>
  </sheetViews>
  <sheetFormatPr baseColWidth="10" defaultColWidth="11.42578125" defaultRowHeight="21" customHeight="1" x14ac:dyDescent="0.2"/>
  <cols>
    <col min="1" max="1" width="13.5703125" style="51" customWidth="1"/>
    <col min="2" max="2" width="11.42578125" style="51" customWidth="1"/>
    <col min="3" max="3" width="15.140625" style="51" customWidth="1"/>
    <col min="4" max="4" width="25.85546875" style="51" hidden="1" customWidth="1"/>
    <col min="5" max="5" width="12.85546875" style="52" customWidth="1"/>
    <col min="6" max="7" width="11.42578125" style="51" customWidth="1"/>
    <col min="8" max="8" width="11.42578125" style="52" customWidth="1"/>
    <col min="9" max="9" width="14.42578125" style="52" customWidth="1"/>
    <col min="10" max="10" width="2.42578125" style="52" customWidth="1"/>
    <col min="11" max="27" width="2.42578125" style="51" customWidth="1"/>
    <col min="28" max="28" width="9.42578125" style="51" customWidth="1"/>
    <col min="29" max="37" width="2.42578125" style="51" customWidth="1"/>
    <col min="38" max="38" width="5.42578125" style="51" customWidth="1"/>
    <col min="39" max="39" width="5.5703125" style="51" customWidth="1"/>
    <col min="40" max="16384" width="11.42578125" style="51"/>
  </cols>
  <sheetData>
    <row r="1" spans="1:39" ht="21" customHeight="1" x14ac:dyDescent="0.2">
      <c r="A1" s="288" t="s">
        <v>107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90"/>
    </row>
    <row r="2" spans="1:39" ht="21" customHeight="1" x14ac:dyDescent="0.2">
      <c r="A2" s="291" t="s">
        <v>108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3"/>
    </row>
    <row r="3" spans="1:39" ht="13.5" customHeight="1" x14ac:dyDescent="0.2">
      <c r="A3" s="264" t="s">
        <v>10</v>
      </c>
      <c r="B3" s="264"/>
      <c r="C3" s="264"/>
      <c r="D3" s="264"/>
      <c r="E3" s="264"/>
      <c r="F3" s="264"/>
      <c r="G3" s="264"/>
      <c r="H3" s="264"/>
      <c r="I3" s="265"/>
      <c r="J3" s="268" t="s">
        <v>17</v>
      </c>
      <c r="K3" s="269"/>
      <c r="L3" s="269"/>
      <c r="M3" s="269"/>
      <c r="N3" s="270"/>
      <c r="O3" s="269" t="s">
        <v>92</v>
      </c>
      <c r="P3" s="269"/>
      <c r="Q3" s="269"/>
      <c r="R3" s="269"/>
      <c r="S3" s="269"/>
      <c r="T3" s="269"/>
      <c r="U3" s="268" t="s">
        <v>18</v>
      </c>
      <c r="V3" s="269"/>
      <c r="W3" s="269"/>
      <c r="X3" s="269"/>
      <c r="Y3" s="269"/>
      <c r="Z3" s="270"/>
      <c r="AA3" s="268" t="s">
        <v>19</v>
      </c>
      <c r="AB3" s="269"/>
      <c r="AC3" s="270"/>
      <c r="AD3" s="268" t="s">
        <v>20</v>
      </c>
      <c r="AE3" s="269"/>
      <c r="AF3" s="269"/>
      <c r="AG3" s="271">
        <f>J57</f>
        <v>0</v>
      </c>
      <c r="AH3" s="272"/>
      <c r="AI3" s="272"/>
      <c r="AJ3" s="272"/>
      <c r="AK3" s="272"/>
      <c r="AL3" s="272"/>
      <c r="AM3" s="273"/>
    </row>
    <row r="4" spans="1:39" ht="5.25" customHeight="1" x14ac:dyDescent="0.2">
      <c r="A4" s="266"/>
      <c r="B4" s="266"/>
      <c r="C4" s="266"/>
      <c r="D4" s="266"/>
      <c r="E4" s="266"/>
      <c r="F4" s="266"/>
      <c r="G4" s="266"/>
      <c r="H4" s="266"/>
      <c r="I4" s="267"/>
      <c r="J4" s="276"/>
      <c r="K4" s="277"/>
      <c r="L4" s="277"/>
      <c r="M4" s="277"/>
      <c r="N4" s="278"/>
      <c r="O4" s="220"/>
      <c r="P4" s="220"/>
      <c r="Q4" s="220"/>
      <c r="R4" s="220"/>
      <c r="S4" s="220"/>
      <c r="T4" s="202"/>
      <c r="U4" s="201"/>
      <c r="V4" s="220"/>
      <c r="W4" s="220"/>
      <c r="X4" s="220"/>
      <c r="Y4" s="220"/>
      <c r="Z4" s="202"/>
      <c r="AA4" s="282"/>
      <c r="AB4" s="283"/>
      <c r="AC4" s="284"/>
      <c r="AD4" s="53"/>
      <c r="AE4" s="53"/>
      <c r="AF4" s="130"/>
      <c r="AG4" s="272"/>
      <c r="AH4" s="272"/>
      <c r="AI4" s="272"/>
      <c r="AJ4" s="272"/>
      <c r="AK4" s="272"/>
      <c r="AL4" s="272"/>
      <c r="AM4" s="273"/>
    </row>
    <row r="5" spans="1:39" ht="5.25" customHeight="1" x14ac:dyDescent="0.2">
      <c r="A5" s="266"/>
      <c r="B5" s="266"/>
      <c r="C5" s="266"/>
      <c r="D5" s="266"/>
      <c r="E5" s="266"/>
      <c r="F5" s="266"/>
      <c r="G5" s="266"/>
      <c r="H5" s="266"/>
      <c r="I5" s="267"/>
      <c r="J5" s="276"/>
      <c r="K5" s="277"/>
      <c r="L5" s="277"/>
      <c r="M5" s="277"/>
      <c r="N5" s="278"/>
      <c r="O5" s="220"/>
      <c r="P5" s="220"/>
      <c r="Q5" s="220"/>
      <c r="R5" s="220"/>
      <c r="S5" s="220"/>
      <c r="T5" s="202"/>
      <c r="U5" s="201"/>
      <c r="V5" s="220"/>
      <c r="W5" s="220"/>
      <c r="X5" s="220"/>
      <c r="Y5" s="220"/>
      <c r="Z5" s="202"/>
      <c r="AA5" s="282"/>
      <c r="AB5" s="283"/>
      <c r="AC5" s="284"/>
      <c r="AD5" s="53"/>
      <c r="AE5" s="53"/>
      <c r="AF5" s="130"/>
      <c r="AG5" s="272"/>
      <c r="AH5" s="272"/>
      <c r="AI5" s="272"/>
      <c r="AJ5" s="272"/>
      <c r="AK5" s="272"/>
      <c r="AL5" s="272"/>
      <c r="AM5" s="273"/>
    </row>
    <row r="6" spans="1:39" ht="9" customHeight="1" x14ac:dyDescent="0.2">
      <c r="A6" s="189" t="s">
        <v>12</v>
      </c>
      <c r="B6" s="190"/>
      <c r="C6" s="191"/>
      <c r="D6" s="191"/>
      <c r="E6" s="191"/>
      <c r="F6" s="191"/>
      <c r="G6" s="191"/>
      <c r="H6" s="191"/>
      <c r="I6" s="191"/>
      <c r="J6" s="276"/>
      <c r="K6" s="277"/>
      <c r="L6" s="277"/>
      <c r="M6" s="277"/>
      <c r="N6" s="278"/>
      <c r="O6" s="220"/>
      <c r="P6" s="220"/>
      <c r="Q6" s="220"/>
      <c r="R6" s="220"/>
      <c r="S6" s="220"/>
      <c r="T6" s="202"/>
      <c r="U6" s="201"/>
      <c r="V6" s="220"/>
      <c r="W6" s="220"/>
      <c r="X6" s="220"/>
      <c r="Y6" s="220"/>
      <c r="Z6" s="202"/>
      <c r="AA6" s="282"/>
      <c r="AB6" s="283"/>
      <c r="AC6" s="284"/>
      <c r="AD6" s="53"/>
      <c r="AE6" s="53"/>
      <c r="AF6" s="130"/>
      <c r="AG6" s="272"/>
      <c r="AH6" s="272"/>
      <c r="AI6" s="272"/>
      <c r="AJ6" s="272"/>
      <c r="AK6" s="272"/>
      <c r="AL6" s="272"/>
      <c r="AM6" s="273"/>
    </row>
    <row r="7" spans="1:39" ht="5.25" customHeight="1" thickBot="1" x14ac:dyDescent="0.25">
      <c r="A7" s="189"/>
      <c r="B7" s="193"/>
      <c r="C7" s="194"/>
      <c r="D7" s="194"/>
      <c r="E7" s="194"/>
      <c r="F7" s="194"/>
      <c r="G7" s="194"/>
      <c r="H7" s="194"/>
      <c r="I7" s="194"/>
      <c r="J7" s="279"/>
      <c r="K7" s="280"/>
      <c r="L7" s="280"/>
      <c r="M7" s="280"/>
      <c r="N7" s="281"/>
      <c r="O7" s="222"/>
      <c r="P7" s="222"/>
      <c r="Q7" s="222"/>
      <c r="R7" s="222"/>
      <c r="S7" s="222"/>
      <c r="T7" s="204"/>
      <c r="U7" s="203"/>
      <c r="V7" s="222"/>
      <c r="W7" s="222"/>
      <c r="X7" s="222"/>
      <c r="Y7" s="222"/>
      <c r="Z7" s="204"/>
      <c r="AA7" s="285"/>
      <c r="AB7" s="286"/>
      <c r="AC7" s="287"/>
      <c r="AD7" s="54"/>
      <c r="AE7" s="54"/>
      <c r="AF7" s="131"/>
      <c r="AG7" s="274"/>
      <c r="AH7" s="274"/>
      <c r="AI7" s="274"/>
      <c r="AJ7" s="274"/>
      <c r="AK7" s="274"/>
      <c r="AL7" s="274"/>
      <c r="AM7" s="275"/>
    </row>
    <row r="8" spans="1:39" ht="11.25" customHeight="1" x14ac:dyDescent="0.2">
      <c r="A8" s="189"/>
      <c r="B8" s="196"/>
      <c r="C8" s="197"/>
      <c r="D8" s="197"/>
      <c r="E8" s="197"/>
      <c r="F8" s="197"/>
      <c r="G8" s="197"/>
      <c r="H8" s="197"/>
      <c r="I8" s="198"/>
      <c r="J8" s="168" t="s">
        <v>21</v>
      </c>
      <c r="K8" s="170"/>
      <c r="L8" s="55" t="s">
        <v>22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7"/>
      <c r="X8" s="168" t="s">
        <v>23</v>
      </c>
      <c r="Y8" s="262"/>
      <c r="Z8" s="58" t="s">
        <v>24</v>
      </c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7"/>
      <c r="AL8" s="178" t="s">
        <v>25</v>
      </c>
      <c r="AM8" s="263"/>
    </row>
    <row r="9" spans="1:39" ht="5.25" customHeight="1" x14ac:dyDescent="0.2">
      <c r="A9" s="189" t="s">
        <v>11</v>
      </c>
      <c r="B9" s="190"/>
      <c r="C9" s="191"/>
      <c r="D9" s="191"/>
      <c r="E9" s="191"/>
      <c r="F9" s="191"/>
      <c r="G9" s="191"/>
      <c r="H9" s="191"/>
      <c r="I9" s="192"/>
      <c r="J9" s="199"/>
      <c r="K9" s="200"/>
      <c r="L9" s="205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7"/>
      <c r="X9" s="205"/>
      <c r="Y9" s="214"/>
      <c r="Z9" s="217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00"/>
      <c r="AL9" s="59"/>
      <c r="AM9" s="60"/>
    </row>
    <row r="10" spans="1:39" ht="4.5" customHeight="1" x14ac:dyDescent="0.2">
      <c r="A10" s="189"/>
      <c r="B10" s="193"/>
      <c r="C10" s="194"/>
      <c r="D10" s="194"/>
      <c r="E10" s="194"/>
      <c r="F10" s="194"/>
      <c r="G10" s="194"/>
      <c r="H10" s="194"/>
      <c r="I10" s="195"/>
      <c r="J10" s="201"/>
      <c r="K10" s="202"/>
      <c r="L10" s="208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  <c r="X10" s="208"/>
      <c r="Y10" s="215"/>
      <c r="Z10" s="219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02"/>
      <c r="AL10" s="59"/>
      <c r="AM10" s="60"/>
    </row>
    <row r="11" spans="1:39" ht="12.75" customHeight="1" x14ac:dyDescent="0.2">
      <c r="A11" s="189"/>
      <c r="B11" s="193"/>
      <c r="C11" s="194"/>
      <c r="D11" s="194"/>
      <c r="E11" s="194"/>
      <c r="F11" s="194"/>
      <c r="G11" s="194"/>
      <c r="H11" s="194"/>
      <c r="I11" s="195"/>
      <c r="J11" s="201"/>
      <c r="K11" s="202"/>
      <c r="L11" s="208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10"/>
      <c r="X11" s="208"/>
      <c r="Y11" s="215"/>
      <c r="Z11" s="219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02"/>
      <c r="AL11" s="59"/>
      <c r="AM11" s="60"/>
    </row>
    <row r="12" spans="1:39" ht="5.25" customHeight="1" thickBot="1" x14ac:dyDescent="0.25">
      <c r="A12" s="189"/>
      <c r="B12" s="193"/>
      <c r="C12" s="194"/>
      <c r="D12" s="194"/>
      <c r="E12" s="194"/>
      <c r="F12" s="194"/>
      <c r="G12" s="194"/>
      <c r="H12" s="194"/>
      <c r="I12" s="195"/>
      <c r="J12" s="203"/>
      <c r="K12" s="204"/>
      <c r="L12" s="211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3"/>
      <c r="X12" s="211"/>
      <c r="Y12" s="216"/>
      <c r="Z12" s="221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04"/>
      <c r="AL12" s="61"/>
      <c r="AM12" s="62"/>
    </row>
    <row r="13" spans="1:39" ht="5.25" customHeight="1" x14ac:dyDescent="0.2">
      <c r="A13" s="189"/>
      <c r="B13" s="196"/>
      <c r="C13" s="197"/>
      <c r="D13" s="197"/>
      <c r="E13" s="197"/>
      <c r="F13" s="197"/>
      <c r="G13" s="197"/>
      <c r="H13" s="197"/>
      <c r="I13" s="198"/>
      <c r="J13" s="223" t="s">
        <v>26</v>
      </c>
      <c r="K13" s="224"/>
      <c r="L13" s="225"/>
      <c r="M13" s="232" t="s">
        <v>109</v>
      </c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9"/>
    </row>
    <row r="14" spans="1:39" ht="5.25" customHeight="1" x14ac:dyDescent="0.2">
      <c r="A14" s="189" t="s">
        <v>13</v>
      </c>
      <c r="B14" s="309"/>
      <c r="C14" s="310"/>
      <c r="D14" s="310"/>
      <c r="E14" s="310"/>
      <c r="F14" s="310"/>
      <c r="G14" s="310"/>
      <c r="H14" s="310"/>
      <c r="I14" s="311"/>
      <c r="J14" s="226"/>
      <c r="K14" s="227"/>
      <c r="L14" s="228"/>
      <c r="M14" s="234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1"/>
    </row>
    <row r="15" spans="1:39" ht="5.25" customHeight="1" x14ac:dyDescent="0.2">
      <c r="A15" s="189"/>
      <c r="B15" s="312"/>
      <c r="C15" s="313"/>
      <c r="D15" s="313"/>
      <c r="E15" s="313"/>
      <c r="F15" s="313"/>
      <c r="G15" s="313"/>
      <c r="H15" s="313"/>
      <c r="I15" s="314"/>
      <c r="J15" s="226"/>
      <c r="K15" s="227"/>
      <c r="L15" s="228"/>
      <c r="M15" s="234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1"/>
    </row>
    <row r="16" spans="1:39" ht="11.25" customHeight="1" x14ac:dyDescent="0.2">
      <c r="A16" s="189"/>
      <c r="B16" s="312"/>
      <c r="C16" s="313"/>
      <c r="D16" s="313"/>
      <c r="E16" s="313"/>
      <c r="F16" s="313"/>
      <c r="G16" s="313"/>
      <c r="H16" s="313"/>
      <c r="I16" s="314"/>
      <c r="J16" s="226"/>
      <c r="K16" s="227"/>
      <c r="L16" s="228"/>
      <c r="M16" s="234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1"/>
    </row>
    <row r="17" spans="1:39" ht="5.25" customHeight="1" thickBot="1" x14ac:dyDescent="0.25">
      <c r="A17" s="189"/>
      <c r="B17" s="315"/>
      <c r="C17" s="316"/>
      <c r="D17" s="316"/>
      <c r="E17" s="316"/>
      <c r="F17" s="316"/>
      <c r="G17" s="316"/>
      <c r="H17" s="316"/>
      <c r="I17" s="317"/>
      <c r="J17" s="229"/>
      <c r="K17" s="230"/>
      <c r="L17" s="231"/>
      <c r="M17" s="236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3"/>
    </row>
    <row r="18" spans="1:39" ht="11.25" customHeight="1" x14ac:dyDescent="0.2">
      <c r="A18" s="161" t="s">
        <v>0</v>
      </c>
      <c r="B18" s="164" t="s">
        <v>1</v>
      </c>
      <c r="C18" s="164"/>
      <c r="D18" s="164"/>
      <c r="E18" s="164"/>
      <c r="F18" s="165" t="s">
        <v>2</v>
      </c>
      <c r="G18" s="164"/>
      <c r="H18" s="164"/>
      <c r="I18" s="166" t="s">
        <v>35</v>
      </c>
      <c r="J18" s="168" t="s">
        <v>27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70"/>
      <c r="AA18" s="168" t="s">
        <v>28</v>
      </c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70"/>
    </row>
    <row r="19" spans="1:39" ht="7.5" customHeight="1" x14ac:dyDescent="0.2">
      <c r="A19" s="162"/>
      <c r="B19" s="164"/>
      <c r="C19" s="164"/>
      <c r="D19" s="164"/>
      <c r="E19" s="164"/>
      <c r="F19" s="165"/>
      <c r="G19" s="164"/>
      <c r="H19" s="164"/>
      <c r="I19" s="167"/>
      <c r="J19" s="59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60"/>
      <c r="AA19" s="59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60"/>
    </row>
    <row r="20" spans="1:39" ht="7.5" customHeight="1" x14ac:dyDescent="0.2">
      <c r="A20" s="162"/>
      <c r="B20" s="164"/>
      <c r="C20" s="164"/>
      <c r="D20" s="164"/>
      <c r="E20" s="164"/>
      <c r="F20" s="165"/>
      <c r="G20" s="164"/>
      <c r="H20" s="164"/>
      <c r="I20" s="167"/>
      <c r="J20" s="59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60"/>
      <c r="AA20" s="59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60"/>
    </row>
    <row r="21" spans="1:39" ht="7.5" customHeight="1" x14ac:dyDescent="0.2">
      <c r="A21" s="162"/>
      <c r="B21" s="171" t="s">
        <v>16</v>
      </c>
      <c r="C21" s="171"/>
      <c r="D21" s="88"/>
      <c r="E21" s="172" t="s">
        <v>4</v>
      </c>
      <c r="F21" s="174" t="s">
        <v>16</v>
      </c>
      <c r="G21" s="171"/>
      <c r="H21" s="175" t="s">
        <v>4</v>
      </c>
      <c r="I21" s="177" t="s">
        <v>8</v>
      </c>
      <c r="J21" s="59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60"/>
      <c r="AA21" s="59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60"/>
    </row>
    <row r="22" spans="1:39" ht="7.5" customHeight="1" thickBot="1" x14ac:dyDescent="0.25">
      <c r="A22" s="162"/>
      <c r="B22" s="171"/>
      <c r="C22" s="171"/>
      <c r="D22" s="88"/>
      <c r="E22" s="172"/>
      <c r="F22" s="174"/>
      <c r="G22" s="171"/>
      <c r="H22" s="175"/>
      <c r="I22" s="177"/>
      <c r="J22" s="61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2"/>
      <c r="AA22" s="61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2"/>
    </row>
    <row r="23" spans="1:39" ht="11.25" customHeight="1" x14ac:dyDescent="0.2">
      <c r="A23" s="162"/>
      <c r="B23" s="171"/>
      <c r="C23" s="171"/>
      <c r="D23" s="88"/>
      <c r="E23" s="172"/>
      <c r="F23" s="174"/>
      <c r="G23" s="171"/>
      <c r="H23" s="175"/>
      <c r="I23" s="177"/>
      <c r="J23" s="178" t="s">
        <v>29</v>
      </c>
      <c r="K23" s="179"/>
      <c r="L23" s="179"/>
      <c r="M23" s="179"/>
      <c r="N23" s="179"/>
      <c r="O23" s="179"/>
      <c r="P23" s="179"/>
      <c r="Q23" s="64"/>
      <c r="R23" s="64"/>
      <c r="S23" s="65" t="s">
        <v>30</v>
      </c>
      <c r="T23" s="64"/>
      <c r="U23" s="64"/>
      <c r="V23" s="64"/>
      <c r="W23" s="64"/>
      <c r="X23" s="64"/>
      <c r="Y23" s="64"/>
      <c r="Z23" s="66"/>
      <c r="AA23" s="168" t="s">
        <v>31</v>
      </c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70"/>
    </row>
    <row r="24" spans="1:39" ht="7.5" customHeight="1" x14ac:dyDescent="0.2">
      <c r="A24" s="162"/>
      <c r="B24" s="171" t="s">
        <v>3</v>
      </c>
      <c r="C24" s="171"/>
      <c r="D24" s="88"/>
      <c r="E24" s="172"/>
      <c r="F24" s="174" t="s">
        <v>3</v>
      </c>
      <c r="G24" s="171"/>
      <c r="H24" s="175"/>
      <c r="I24" s="177"/>
      <c r="J24" s="59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60"/>
      <c r="AA24" s="59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60"/>
    </row>
    <row r="25" spans="1:39" ht="7.5" customHeight="1" x14ac:dyDescent="0.2">
      <c r="A25" s="162"/>
      <c r="B25" s="171"/>
      <c r="C25" s="171"/>
      <c r="D25" s="88"/>
      <c r="E25" s="172"/>
      <c r="F25" s="174"/>
      <c r="G25" s="171"/>
      <c r="H25" s="175"/>
      <c r="I25" s="177"/>
      <c r="J25" s="59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60"/>
      <c r="AA25" s="59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60"/>
    </row>
    <row r="26" spans="1:39" ht="7.5" customHeight="1" x14ac:dyDescent="0.2">
      <c r="A26" s="162"/>
      <c r="B26" s="171"/>
      <c r="C26" s="171"/>
      <c r="D26" s="88"/>
      <c r="E26" s="172"/>
      <c r="F26" s="174"/>
      <c r="G26" s="171"/>
      <c r="H26" s="175"/>
      <c r="I26" s="177"/>
      <c r="J26" s="59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60"/>
      <c r="AA26" s="59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60"/>
    </row>
    <row r="27" spans="1:39" ht="7.5" customHeight="1" thickBot="1" x14ac:dyDescent="0.25">
      <c r="A27" s="162"/>
      <c r="B27" s="180" t="s">
        <v>5</v>
      </c>
      <c r="C27" s="181" t="s">
        <v>6</v>
      </c>
      <c r="D27" s="128"/>
      <c r="E27" s="172"/>
      <c r="F27" s="174" t="s">
        <v>7</v>
      </c>
      <c r="G27" s="171" t="s">
        <v>34</v>
      </c>
      <c r="H27" s="175"/>
      <c r="I27" s="177"/>
      <c r="J27" s="61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2"/>
      <c r="AA27" s="61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2"/>
    </row>
    <row r="28" spans="1:39" ht="11.25" customHeight="1" x14ac:dyDescent="0.2">
      <c r="A28" s="162"/>
      <c r="B28" s="180"/>
      <c r="C28" s="182"/>
      <c r="D28" s="128"/>
      <c r="E28" s="172"/>
      <c r="F28" s="174"/>
      <c r="G28" s="171"/>
      <c r="H28" s="175"/>
      <c r="I28" s="183" t="s">
        <v>9</v>
      </c>
      <c r="J28" s="132" t="s">
        <v>85</v>
      </c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 t="s">
        <v>32</v>
      </c>
      <c r="AD28" s="133"/>
      <c r="AE28" s="133"/>
      <c r="AF28" s="133"/>
      <c r="AG28" s="133"/>
      <c r="AH28" s="133"/>
      <c r="AI28" s="133"/>
      <c r="AJ28" s="133"/>
      <c r="AK28" s="133"/>
      <c r="AL28" s="133"/>
      <c r="AM28" s="134"/>
    </row>
    <row r="29" spans="1:39" ht="24" customHeight="1" x14ac:dyDescent="0.2">
      <c r="A29" s="162"/>
      <c r="B29" s="180"/>
      <c r="C29" s="1" t="s">
        <v>47</v>
      </c>
      <c r="D29" s="67">
        <f>VLOOKUP(C29,[2]Emissionsfaktoren!A3:B19,2,FALSE)</f>
        <v>0.17224999999999999</v>
      </c>
      <c r="E29" s="172"/>
      <c r="F29" s="174"/>
      <c r="G29" s="171"/>
      <c r="H29" s="175"/>
      <c r="I29" s="183"/>
      <c r="J29" s="135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7"/>
    </row>
    <row r="30" spans="1:39" ht="5.25" customHeight="1" x14ac:dyDescent="0.2">
      <c r="A30" s="162"/>
      <c r="B30" s="185">
        <v>0.1</v>
      </c>
      <c r="C30" s="185">
        <v>0.38</v>
      </c>
      <c r="D30" s="126"/>
      <c r="E30" s="172"/>
      <c r="F30" s="187" t="s">
        <v>33</v>
      </c>
      <c r="G30" s="185">
        <v>0.02</v>
      </c>
      <c r="H30" s="175"/>
      <c r="I30" s="183"/>
      <c r="J30" s="149" t="s">
        <v>91</v>
      </c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3"/>
      <c r="W30" s="153"/>
      <c r="X30" s="153"/>
      <c r="Y30" s="153"/>
      <c r="Z30" s="153"/>
      <c r="AA30" s="153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7"/>
    </row>
    <row r="31" spans="1:39" ht="14.25" customHeight="1" x14ac:dyDescent="0.2">
      <c r="A31" s="162"/>
      <c r="B31" s="185"/>
      <c r="C31" s="185"/>
      <c r="D31" s="126"/>
      <c r="E31" s="172"/>
      <c r="F31" s="187"/>
      <c r="G31" s="185"/>
      <c r="H31" s="175"/>
      <c r="I31" s="183"/>
      <c r="J31" s="151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4"/>
      <c r="W31" s="154"/>
      <c r="X31" s="154"/>
      <c r="Y31" s="154"/>
      <c r="Z31" s="154"/>
      <c r="AA31" s="154"/>
      <c r="AB31" s="138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40"/>
    </row>
    <row r="32" spans="1:39" ht="6" customHeight="1" thickBot="1" x14ac:dyDescent="0.25">
      <c r="A32" s="162"/>
      <c r="B32" s="185"/>
      <c r="C32" s="185"/>
      <c r="D32" s="126"/>
      <c r="E32" s="172"/>
      <c r="F32" s="187"/>
      <c r="G32" s="185"/>
      <c r="H32" s="175"/>
      <c r="I32" s="183"/>
      <c r="J32" s="141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6"/>
    </row>
    <row r="33" spans="1:39" ht="7.5" customHeight="1" x14ac:dyDescent="0.2">
      <c r="A33" s="162"/>
      <c r="B33" s="185"/>
      <c r="C33" s="185"/>
      <c r="D33" s="126"/>
      <c r="E33" s="172"/>
      <c r="F33" s="187"/>
      <c r="G33" s="185"/>
      <c r="H33" s="175"/>
      <c r="I33" s="183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</row>
    <row r="34" spans="1:39" ht="14.25" customHeight="1" x14ac:dyDescent="0.2">
      <c r="A34" s="163"/>
      <c r="B34" s="186"/>
      <c r="C34" s="186"/>
      <c r="D34" s="127"/>
      <c r="E34" s="173"/>
      <c r="F34" s="188"/>
      <c r="G34" s="186"/>
      <c r="H34" s="176"/>
      <c r="I34" s="184"/>
      <c r="J34" s="254" t="s">
        <v>14</v>
      </c>
      <c r="K34" s="255"/>
      <c r="L34" s="255"/>
      <c r="M34" s="255"/>
      <c r="N34" s="255"/>
      <c r="O34" s="255"/>
      <c r="P34" s="255"/>
      <c r="Q34" s="255"/>
      <c r="R34" s="256"/>
      <c r="S34" s="143" t="s">
        <v>93</v>
      </c>
      <c r="T34" s="144"/>
      <c r="U34" s="145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6"/>
    </row>
    <row r="35" spans="1:39" ht="20.100000000000001" customHeight="1" x14ac:dyDescent="0.2">
      <c r="A35" s="70"/>
      <c r="B35" s="71"/>
      <c r="C35" s="72"/>
      <c r="D35" s="73">
        <f>C35*$D$29</f>
        <v>0</v>
      </c>
      <c r="E35" s="74">
        <f t="shared" ref="E35:E56" si="0">IF(B35*B$30+C35*C$30&gt;0,B35*B$30+C35*C$30,0)</f>
        <v>0</v>
      </c>
      <c r="F35" s="75"/>
      <c r="G35" s="72"/>
      <c r="H35" s="129">
        <f t="shared" ref="H35:H56" si="1">IF(F35&gt;0,F35*G35*G$30,0)</f>
        <v>0</v>
      </c>
      <c r="I35" s="76"/>
      <c r="J35" s="257">
        <f>IF(B35+C35+F35+G35+I35&gt;0,(E35+H35+I35),0)</f>
        <v>0</v>
      </c>
      <c r="K35" s="258"/>
      <c r="L35" s="258"/>
      <c r="M35" s="258"/>
      <c r="N35" s="258"/>
      <c r="O35" s="258"/>
      <c r="P35" s="258"/>
      <c r="Q35" s="258"/>
      <c r="R35" s="259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1"/>
    </row>
    <row r="36" spans="1:39" ht="20.100000000000001" customHeight="1" x14ac:dyDescent="0.2">
      <c r="A36" s="77"/>
      <c r="B36" s="78"/>
      <c r="C36" s="79"/>
      <c r="D36" s="73">
        <f t="shared" ref="D36:D56" si="2">C36*$D$29</f>
        <v>0</v>
      </c>
      <c r="E36" s="129">
        <f t="shared" si="0"/>
        <v>0</v>
      </c>
      <c r="F36" s="78"/>
      <c r="G36" s="79"/>
      <c r="H36" s="129">
        <f>IF(F36&gt;0,F36*G36*G$30,0)</f>
        <v>0</v>
      </c>
      <c r="I36" s="80"/>
      <c r="J36" s="244">
        <f>IF(B36+C36+F36+G36+I36&gt;0,(E36+H36+I36),0)</f>
        <v>0</v>
      </c>
      <c r="K36" s="245"/>
      <c r="L36" s="245"/>
      <c r="M36" s="245"/>
      <c r="N36" s="245"/>
      <c r="O36" s="245"/>
      <c r="P36" s="245"/>
      <c r="Q36" s="245"/>
      <c r="R36" s="246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8"/>
    </row>
    <row r="37" spans="1:39" ht="20.100000000000001" customHeight="1" x14ac:dyDescent="0.2">
      <c r="A37" s="77"/>
      <c r="B37" s="78"/>
      <c r="C37" s="79"/>
      <c r="D37" s="73">
        <f t="shared" si="2"/>
        <v>0</v>
      </c>
      <c r="E37" s="129">
        <f t="shared" si="0"/>
        <v>0</v>
      </c>
      <c r="F37" s="78"/>
      <c r="G37" s="79"/>
      <c r="H37" s="129">
        <f>IF(F37&gt;0,F37*G37*G$30,0)</f>
        <v>0</v>
      </c>
      <c r="I37" s="80"/>
      <c r="J37" s="244">
        <f>IF(B37+C37+F37+G37+I37&gt;0,(E37+H37+I37),0)</f>
        <v>0</v>
      </c>
      <c r="K37" s="245"/>
      <c r="L37" s="245"/>
      <c r="M37" s="245"/>
      <c r="N37" s="245"/>
      <c r="O37" s="245"/>
      <c r="P37" s="245"/>
      <c r="Q37" s="245"/>
      <c r="R37" s="246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8"/>
    </row>
    <row r="38" spans="1:39" ht="20.100000000000001" customHeight="1" x14ac:dyDescent="0.2">
      <c r="A38" s="77"/>
      <c r="B38" s="78"/>
      <c r="C38" s="79"/>
      <c r="D38" s="73">
        <f t="shared" si="2"/>
        <v>0</v>
      </c>
      <c r="E38" s="129">
        <f t="shared" si="0"/>
        <v>0</v>
      </c>
      <c r="F38" s="78"/>
      <c r="G38" s="79"/>
      <c r="H38" s="129">
        <f t="shared" si="1"/>
        <v>0</v>
      </c>
      <c r="I38" s="80"/>
      <c r="J38" s="244">
        <f t="shared" ref="J38:J56" si="3">IF(B38+C38+F38+G38+I38&gt;0,(E38+H38+I38),0)</f>
        <v>0</v>
      </c>
      <c r="K38" s="245"/>
      <c r="L38" s="245"/>
      <c r="M38" s="245"/>
      <c r="N38" s="245"/>
      <c r="O38" s="245"/>
      <c r="P38" s="245"/>
      <c r="Q38" s="245"/>
      <c r="R38" s="246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8"/>
    </row>
    <row r="39" spans="1:39" ht="20.100000000000001" customHeight="1" x14ac:dyDescent="0.2">
      <c r="A39" s="77"/>
      <c r="B39" s="78"/>
      <c r="C39" s="79"/>
      <c r="D39" s="73">
        <f t="shared" si="2"/>
        <v>0</v>
      </c>
      <c r="E39" s="129">
        <f t="shared" si="0"/>
        <v>0</v>
      </c>
      <c r="F39" s="78"/>
      <c r="G39" s="79"/>
      <c r="H39" s="129">
        <f t="shared" si="1"/>
        <v>0</v>
      </c>
      <c r="I39" s="80"/>
      <c r="J39" s="244">
        <f t="shared" si="3"/>
        <v>0</v>
      </c>
      <c r="K39" s="245"/>
      <c r="L39" s="245"/>
      <c r="M39" s="245"/>
      <c r="N39" s="245"/>
      <c r="O39" s="245"/>
      <c r="P39" s="245"/>
      <c r="Q39" s="245"/>
      <c r="R39" s="246"/>
      <c r="S39" s="249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8"/>
    </row>
    <row r="40" spans="1:39" ht="20.100000000000001" customHeight="1" x14ac:dyDescent="0.2">
      <c r="A40" s="77"/>
      <c r="B40" s="78"/>
      <c r="C40" s="79"/>
      <c r="D40" s="73">
        <f t="shared" si="2"/>
        <v>0</v>
      </c>
      <c r="E40" s="129">
        <f t="shared" si="0"/>
        <v>0</v>
      </c>
      <c r="F40" s="78"/>
      <c r="G40" s="79"/>
      <c r="H40" s="129">
        <f t="shared" si="1"/>
        <v>0</v>
      </c>
      <c r="I40" s="80"/>
      <c r="J40" s="244">
        <f t="shared" si="3"/>
        <v>0</v>
      </c>
      <c r="K40" s="245"/>
      <c r="L40" s="245"/>
      <c r="M40" s="245"/>
      <c r="N40" s="245"/>
      <c r="O40" s="245"/>
      <c r="P40" s="245"/>
      <c r="Q40" s="245"/>
      <c r="R40" s="246"/>
      <c r="S40" s="250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51"/>
    </row>
    <row r="41" spans="1:39" ht="20.100000000000001" customHeight="1" x14ac:dyDescent="0.2">
      <c r="A41" s="77"/>
      <c r="B41" s="78"/>
      <c r="C41" s="79"/>
      <c r="D41" s="73">
        <f t="shared" si="2"/>
        <v>0</v>
      </c>
      <c r="E41" s="129">
        <f t="shared" si="0"/>
        <v>0</v>
      </c>
      <c r="F41" s="78"/>
      <c r="G41" s="79"/>
      <c r="H41" s="129">
        <f t="shared" si="1"/>
        <v>0</v>
      </c>
      <c r="I41" s="80"/>
      <c r="J41" s="244">
        <f t="shared" si="3"/>
        <v>0</v>
      </c>
      <c r="K41" s="245"/>
      <c r="L41" s="245"/>
      <c r="M41" s="245"/>
      <c r="N41" s="245"/>
      <c r="O41" s="245"/>
      <c r="P41" s="245"/>
      <c r="Q41" s="245"/>
      <c r="R41" s="246"/>
      <c r="S41" s="249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8"/>
    </row>
    <row r="42" spans="1:39" ht="20.100000000000001" customHeight="1" x14ac:dyDescent="0.2">
      <c r="A42" s="77"/>
      <c r="B42" s="78"/>
      <c r="C42" s="79"/>
      <c r="D42" s="73">
        <f t="shared" si="2"/>
        <v>0</v>
      </c>
      <c r="E42" s="129">
        <f t="shared" si="0"/>
        <v>0</v>
      </c>
      <c r="F42" s="78"/>
      <c r="G42" s="79"/>
      <c r="H42" s="129">
        <f t="shared" si="1"/>
        <v>0</v>
      </c>
      <c r="I42" s="80"/>
      <c r="J42" s="244">
        <f t="shared" si="3"/>
        <v>0</v>
      </c>
      <c r="K42" s="245"/>
      <c r="L42" s="245"/>
      <c r="M42" s="245"/>
      <c r="N42" s="245"/>
      <c r="O42" s="245"/>
      <c r="P42" s="245"/>
      <c r="Q42" s="245"/>
      <c r="R42" s="246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8"/>
    </row>
    <row r="43" spans="1:39" ht="20.100000000000001" customHeight="1" x14ac:dyDescent="0.2">
      <c r="A43" s="147"/>
      <c r="B43" s="81"/>
      <c r="C43" s="79"/>
      <c r="D43" s="73">
        <f t="shared" si="2"/>
        <v>0</v>
      </c>
      <c r="E43" s="129">
        <f t="shared" si="0"/>
        <v>0</v>
      </c>
      <c r="F43" s="81"/>
      <c r="G43" s="82"/>
      <c r="H43" s="83">
        <f t="shared" si="1"/>
        <v>0</v>
      </c>
      <c r="I43" s="84"/>
      <c r="J43" s="244">
        <f t="shared" si="3"/>
        <v>0</v>
      </c>
      <c r="K43" s="245"/>
      <c r="L43" s="245"/>
      <c r="M43" s="245"/>
      <c r="N43" s="245"/>
      <c r="O43" s="245"/>
      <c r="P43" s="245"/>
      <c r="Q43" s="245"/>
      <c r="R43" s="246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51"/>
    </row>
    <row r="44" spans="1:39" ht="20.100000000000001" customHeight="1" x14ac:dyDescent="0.2">
      <c r="A44" s="77"/>
      <c r="B44" s="78"/>
      <c r="C44" s="79"/>
      <c r="D44" s="73">
        <f t="shared" si="2"/>
        <v>0</v>
      </c>
      <c r="E44" s="129">
        <f t="shared" si="0"/>
        <v>0</v>
      </c>
      <c r="F44" s="78"/>
      <c r="G44" s="79"/>
      <c r="H44" s="129">
        <f t="shared" si="1"/>
        <v>0</v>
      </c>
      <c r="I44" s="80"/>
      <c r="J44" s="244">
        <f t="shared" si="3"/>
        <v>0</v>
      </c>
      <c r="K44" s="245"/>
      <c r="L44" s="245"/>
      <c r="M44" s="245"/>
      <c r="N44" s="245"/>
      <c r="O44" s="245"/>
      <c r="P44" s="245"/>
      <c r="Q44" s="245"/>
      <c r="R44" s="246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8"/>
    </row>
    <row r="45" spans="1:39" ht="20.100000000000001" customHeight="1" x14ac:dyDescent="0.2">
      <c r="A45" s="77"/>
      <c r="B45" s="78"/>
      <c r="C45" s="79"/>
      <c r="D45" s="73">
        <f t="shared" si="2"/>
        <v>0</v>
      </c>
      <c r="E45" s="129">
        <f t="shared" si="0"/>
        <v>0</v>
      </c>
      <c r="F45" s="78"/>
      <c r="G45" s="79"/>
      <c r="H45" s="129">
        <f t="shared" si="1"/>
        <v>0</v>
      </c>
      <c r="I45" s="80"/>
      <c r="J45" s="244">
        <f t="shared" si="3"/>
        <v>0</v>
      </c>
      <c r="K45" s="245"/>
      <c r="L45" s="245"/>
      <c r="M45" s="245"/>
      <c r="N45" s="245"/>
      <c r="O45" s="245"/>
      <c r="P45" s="245"/>
      <c r="Q45" s="245"/>
      <c r="R45" s="246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8"/>
    </row>
    <row r="46" spans="1:39" ht="20.100000000000001" customHeight="1" x14ac:dyDescent="0.2">
      <c r="A46" s="77"/>
      <c r="B46" s="78"/>
      <c r="C46" s="79"/>
      <c r="D46" s="73">
        <f t="shared" si="2"/>
        <v>0</v>
      </c>
      <c r="E46" s="129">
        <f t="shared" si="0"/>
        <v>0</v>
      </c>
      <c r="F46" s="78"/>
      <c r="G46" s="79"/>
      <c r="H46" s="129">
        <f t="shared" si="1"/>
        <v>0</v>
      </c>
      <c r="I46" s="80"/>
      <c r="J46" s="244">
        <f t="shared" si="3"/>
        <v>0</v>
      </c>
      <c r="K46" s="245"/>
      <c r="L46" s="245"/>
      <c r="M46" s="245"/>
      <c r="N46" s="245"/>
      <c r="O46" s="245"/>
      <c r="P46" s="245"/>
      <c r="Q46" s="245"/>
      <c r="R46" s="246"/>
      <c r="S46" s="249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8"/>
    </row>
    <row r="47" spans="1:39" ht="20.100000000000001" customHeight="1" x14ac:dyDescent="0.2">
      <c r="A47" s="77"/>
      <c r="B47" s="78"/>
      <c r="C47" s="79"/>
      <c r="D47" s="73">
        <f t="shared" si="2"/>
        <v>0</v>
      </c>
      <c r="E47" s="129">
        <f t="shared" si="0"/>
        <v>0</v>
      </c>
      <c r="F47" s="78"/>
      <c r="G47" s="79"/>
      <c r="H47" s="129">
        <f t="shared" si="1"/>
        <v>0</v>
      </c>
      <c r="I47" s="80"/>
      <c r="J47" s="244">
        <f t="shared" si="3"/>
        <v>0</v>
      </c>
      <c r="K47" s="245"/>
      <c r="L47" s="245"/>
      <c r="M47" s="245"/>
      <c r="N47" s="245"/>
      <c r="O47" s="245"/>
      <c r="P47" s="245"/>
      <c r="Q47" s="245"/>
      <c r="R47" s="246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8"/>
    </row>
    <row r="48" spans="1:39" ht="20.100000000000001" customHeight="1" x14ac:dyDescent="0.2">
      <c r="A48" s="77"/>
      <c r="B48" s="78"/>
      <c r="C48" s="79"/>
      <c r="D48" s="73">
        <f t="shared" si="2"/>
        <v>0</v>
      </c>
      <c r="E48" s="129">
        <f t="shared" si="0"/>
        <v>0</v>
      </c>
      <c r="F48" s="78"/>
      <c r="G48" s="79"/>
      <c r="H48" s="129">
        <f t="shared" si="1"/>
        <v>0</v>
      </c>
      <c r="I48" s="80"/>
      <c r="J48" s="244">
        <f t="shared" si="3"/>
        <v>0</v>
      </c>
      <c r="K48" s="245"/>
      <c r="L48" s="245"/>
      <c r="M48" s="245"/>
      <c r="N48" s="245"/>
      <c r="O48" s="245"/>
      <c r="P48" s="245"/>
      <c r="Q48" s="245"/>
      <c r="R48" s="246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8"/>
    </row>
    <row r="49" spans="1:39" ht="20.100000000000001" customHeight="1" x14ac:dyDescent="0.2">
      <c r="A49" s="77"/>
      <c r="B49" s="78"/>
      <c r="C49" s="79"/>
      <c r="D49" s="73">
        <f t="shared" si="2"/>
        <v>0</v>
      </c>
      <c r="E49" s="129">
        <f t="shared" si="0"/>
        <v>0</v>
      </c>
      <c r="F49" s="78"/>
      <c r="G49" s="79"/>
      <c r="H49" s="129">
        <f t="shared" si="1"/>
        <v>0</v>
      </c>
      <c r="I49" s="80"/>
      <c r="J49" s="244">
        <f t="shared" si="3"/>
        <v>0</v>
      </c>
      <c r="K49" s="245"/>
      <c r="L49" s="245"/>
      <c r="M49" s="245"/>
      <c r="N49" s="245"/>
      <c r="O49" s="245"/>
      <c r="P49" s="245"/>
      <c r="Q49" s="245"/>
      <c r="R49" s="246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8"/>
    </row>
    <row r="50" spans="1:39" ht="20.100000000000001" customHeight="1" x14ac:dyDescent="0.2">
      <c r="A50" s="77"/>
      <c r="B50" s="78"/>
      <c r="C50" s="79"/>
      <c r="D50" s="73">
        <f t="shared" si="2"/>
        <v>0</v>
      </c>
      <c r="E50" s="129">
        <f t="shared" si="0"/>
        <v>0</v>
      </c>
      <c r="F50" s="78"/>
      <c r="G50" s="79"/>
      <c r="H50" s="129">
        <f t="shared" si="1"/>
        <v>0</v>
      </c>
      <c r="I50" s="80"/>
      <c r="J50" s="244">
        <f t="shared" si="3"/>
        <v>0</v>
      </c>
      <c r="K50" s="245"/>
      <c r="L50" s="245"/>
      <c r="M50" s="245"/>
      <c r="N50" s="245"/>
      <c r="O50" s="245"/>
      <c r="P50" s="245"/>
      <c r="Q50" s="245"/>
      <c r="R50" s="246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8"/>
    </row>
    <row r="51" spans="1:39" ht="20.100000000000001" customHeight="1" x14ac:dyDescent="0.2">
      <c r="A51" s="77"/>
      <c r="B51" s="78"/>
      <c r="C51" s="79"/>
      <c r="D51" s="73">
        <f t="shared" si="2"/>
        <v>0</v>
      </c>
      <c r="E51" s="129">
        <f t="shared" si="0"/>
        <v>0</v>
      </c>
      <c r="F51" s="78"/>
      <c r="G51" s="79"/>
      <c r="H51" s="129">
        <f t="shared" si="1"/>
        <v>0</v>
      </c>
      <c r="I51" s="80"/>
      <c r="J51" s="244">
        <f t="shared" si="3"/>
        <v>0</v>
      </c>
      <c r="K51" s="245"/>
      <c r="L51" s="245"/>
      <c r="M51" s="245"/>
      <c r="N51" s="245"/>
      <c r="O51" s="245"/>
      <c r="P51" s="245"/>
      <c r="Q51" s="245"/>
      <c r="R51" s="246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8"/>
    </row>
    <row r="52" spans="1:39" ht="20.100000000000001" customHeight="1" x14ac:dyDescent="0.2">
      <c r="A52" s="77"/>
      <c r="B52" s="78"/>
      <c r="C52" s="79"/>
      <c r="D52" s="73">
        <f t="shared" si="2"/>
        <v>0</v>
      </c>
      <c r="E52" s="129">
        <f t="shared" si="0"/>
        <v>0</v>
      </c>
      <c r="F52" s="78"/>
      <c r="G52" s="79"/>
      <c r="H52" s="129">
        <f t="shared" si="1"/>
        <v>0</v>
      </c>
      <c r="I52" s="80"/>
      <c r="J52" s="244">
        <f t="shared" si="3"/>
        <v>0</v>
      </c>
      <c r="K52" s="245"/>
      <c r="L52" s="245"/>
      <c r="M52" s="245"/>
      <c r="N52" s="245"/>
      <c r="O52" s="245"/>
      <c r="P52" s="245"/>
      <c r="Q52" s="245"/>
      <c r="R52" s="246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8"/>
    </row>
    <row r="53" spans="1:39" ht="20.100000000000001" customHeight="1" x14ac:dyDescent="0.2">
      <c r="A53" s="77"/>
      <c r="B53" s="78"/>
      <c r="C53" s="79"/>
      <c r="D53" s="73">
        <f t="shared" si="2"/>
        <v>0</v>
      </c>
      <c r="E53" s="129">
        <f t="shared" si="0"/>
        <v>0</v>
      </c>
      <c r="F53" s="78"/>
      <c r="G53" s="79"/>
      <c r="H53" s="129">
        <f t="shared" si="1"/>
        <v>0</v>
      </c>
      <c r="I53" s="80"/>
      <c r="J53" s="244">
        <f t="shared" si="3"/>
        <v>0</v>
      </c>
      <c r="K53" s="245"/>
      <c r="L53" s="245"/>
      <c r="M53" s="245"/>
      <c r="N53" s="245"/>
      <c r="O53" s="245"/>
      <c r="P53" s="245"/>
      <c r="Q53" s="245"/>
      <c r="R53" s="246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8"/>
    </row>
    <row r="54" spans="1:39" ht="20.100000000000001" customHeight="1" x14ac:dyDescent="0.2">
      <c r="A54" s="77"/>
      <c r="B54" s="78"/>
      <c r="C54" s="79"/>
      <c r="D54" s="73">
        <f t="shared" si="2"/>
        <v>0</v>
      </c>
      <c r="E54" s="129">
        <f t="shared" si="0"/>
        <v>0</v>
      </c>
      <c r="F54" s="78"/>
      <c r="G54" s="79"/>
      <c r="H54" s="129">
        <f t="shared" si="1"/>
        <v>0</v>
      </c>
      <c r="I54" s="80"/>
      <c r="J54" s="244">
        <f t="shared" si="3"/>
        <v>0</v>
      </c>
      <c r="K54" s="245"/>
      <c r="L54" s="245"/>
      <c r="M54" s="245"/>
      <c r="N54" s="245"/>
      <c r="O54" s="245"/>
      <c r="P54" s="245"/>
      <c r="Q54" s="245"/>
      <c r="R54" s="246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8"/>
    </row>
    <row r="55" spans="1:39" ht="20.100000000000001" customHeight="1" x14ac:dyDescent="0.2">
      <c r="A55" s="77"/>
      <c r="B55" s="78"/>
      <c r="C55" s="79"/>
      <c r="D55" s="73">
        <f t="shared" si="2"/>
        <v>0</v>
      </c>
      <c r="E55" s="129">
        <f t="shared" si="0"/>
        <v>0</v>
      </c>
      <c r="F55" s="78"/>
      <c r="G55" s="79"/>
      <c r="H55" s="129">
        <f t="shared" si="1"/>
        <v>0</v>
      </c>
      <c r="I55" s="80"/>
      <c r="J55" s="244">
        <f t="shared" si="3"/>
        <v>0</v>
      </c>
      <c r="K55" s="245"/>
      <c r="L55" s="245"/>
      <c r="M55" s="245"/>
      <c r="N55" s="245"/>
      <c r="O55" s="245"/>
      <c r="P55" s="245"/>
      <c r="Q55" s="245"/>
      <c r="R55" s="246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8"/>
    </row>
    <row r="56" spans="1:39" ht="20.100000000000001" customHeight="1" x14ac:dyDescent="0.2">
      <c r="A56" s="77"/>
      <c r="B56" s="78"/>
      <c r="C56" s="79"/>
      <c r="D56" s="73">
        <f t="shared" si="2"/>
        <v>0</v>
      </c>
      <c r="E56" s="129">
        <f t="shared" si="0"/>
        <v>0</v>
      </c>
      <c r="F56" s="78"/>
      <c r="G56" s="79"/>
      <c r="H56" s="129">
        <f t="shared" si="1"/>
        <v>0</v>
      </c>
      <c r="I56" s="80"/>
      <c r="J56" s="244">
        <f t="shared" si="3"/>
        <v>0</v>
      </c>
      <c r="K56" s="245"/>
      <c r="L56" s="245"/>
      <c r="M56" s="245"/>
      <c r="N56" s="245"/>
      <c r="O56" s="245"/>
      <c r="P56" s="245"/>
      <c r="Q56" s="245"/>
      <c r="R56" s="246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8"/>
    </row>
    <row r="57" spans="1:39" ht="39.75" customHeight="1" thickBot="1" x14ac:dyDescent="0.3">
      <c r="A57" s="85" t="s">
        <v>15</v>
      </c>
      <c r="B57" s="86" t="str">
        <f>IF((SUM(B35:B56))&gt;0,(SUM(B35:B56))," ")</f>
        <v xml:space="preserve"> </v>
      </c>
      <c r="C57" s="86" t="str">
        <f>IF((SUM(C35:C56))&gt;0,(SUM(C35:C56))," ")</f>
        <v xml:space="preserve"> </v>
      </c>
      <c r="E57" s="87"/>
      <c r="F57" s="88"/>
      <c r="G57" s="88"/>
      <c r="H57" s="87"/>
      <c r="I57" s="89" t="s">
        <v>53</v>
      </c>
      <c r="J57" s="252">
        <f>SUM(J35:J56)</f>
        <v>0</v>
      </c>
      <c r="K57" s="252"/>
      <c r="L57" s="252"/>
      <c r="M57" s="252"/>
      <c r="N57" s="252"/>
      <c r="O57" s="252"/>
      <c r="P57" s="252"/>
      <c r="Q57" s="252"/>
      <c r="R57" s="252"/>
      <c r="U57" s="90" t="s">
        <v>36</v>
      </c>
      <c r="V57" s="91"/>
      <c r="Z57" s="157"/>
      <c r="AA57" s="158"/>
      <c r="AB57" s="158"/>
      <c r="AC57" s="158"/>
      <c r="AD57" s="157"/>
      <c r="AE57" s="158"/>
      <c r="AF57" s="158"/>
      <c r="AG57" s="158"/>
      <c r="AH57" s="157"/>
      <c r="AI57" s="158"/>
      <c r="AJ57" s="158"/>
      <c r="AK57" s="158"/>
      <c r="AL57" s="96"/>
      <c r="AM57" s="96"/>
    </row>
    <row r="58" spans="1:39" ht="21" customHeight="1" thickTop="1" x14ac:dyDescent="0.2">
      <c r="A58" s="85"/>
      <c r="B58" s="159">
        <f>SUM(D35:D56)/1000</f>
        <v>0</v>
      </c>
      <c r="C58" s="159"/>
      <c r="D58" s="92"/>
      <c r="E58" s="87"/>
      <c r="F58" s="88"/>
      <c r="G58" s="88"/>
      <c r="H58" s="87"/>
      <c r="I58" s="93" t="s">
        <v>54</v>
      </c>
      <c r="J58" s="253">
        <f>B58*23</f>
        <v>0</v>
      </c>
      <c r="K58" s="253"/>
      <c r="L58" s="253"/>
      <c r="M58" s="253"/>
      <c r="N58" s="253"/>
      <c r="O58" s="253"/>
      <c r="P58" s="253"/>
      <c r="Q58" s="253"/>
      <c r="R58" s="253"/>
      <c r="V58" s="91"/>
      <c r="Z58" s="94" t="s">
        <v>37</v>
      </c>
    </row>
    <row r="59" spans="1:39" ht="13.5" customHeight="1" x14ac:dyDescent="0.2">
      <c r="A59" s="88"/>
      <c r="I59" s="95" t="s">
        <v>38</v>
      </c>
      <c r="J59" s="160"/>
      <c r="K59" s="160"/>
      <c r="L59" s="160"/>
      <c r="M59" s="160"/>
      <c r="N59" s="160"/>
      <c r="O59" s="160"/>
      <c r="P59" s="160"/>
    </row>
  </sheetData>
  <sheetProtection algorithmName="SHA-512" hashValue="7LmWRgY7QGO4/yM89KpoHaWxiwr1mmXZ7ZfGW5//7gGfpYK3FbL5Wvk5UIEEQ39BDg/7fst92zg6AVA0EM+bhA==" saltValue="pVvesez9kEKzdv9sGSFhFA==" spinCount="100000" sheet="1" formatCells="0" formatColumns="0" formatRows="0" insertColumns="0" insertRows="0" insertHyperlinks="0" deleteColumns="0" deleteRows="0" sort="0" autoFilter="0" pivotTables="0"/>
  <protectedRanges>
    <protectedRange sqref="U57:AM58" name="Bereich7"/>
    <protectedRange sqref="I35:I56" name="Bereich5"/>
    <protectedRange sqref="A35:C56" name="Bereich3"/>
    <protectedRange sqref="A6:I17" name="Bereich1"/>
    <protectedRange sqref="J3:AM32" name="Bereich2"/>
    <protectedRange sqref="F35:G56" name="Bereich4"/>
    <protectedRange sqref="S35:AM56" name="Bereich6"/>
  </protectedRanges>
  <mergeCells count="108">
    <mergeCell ref="A1:AM1"/>
    <mergeCell ref="A2:AM2"/>
    <mergeCell ref="B6:I8"/>
    <mergeCell ref="J8:K8"/>
    <mergeCell ref="X8:Y8"/>
    <mergeCell ref="AL8:AM8"/>
    <mergeCell ref="A3:I5"/>
    <mergeCell ref="J3:N3"/>
    <mergeCell ref="O3:T3"/>
    <mergeCell ref="U3:Z3"/>
    <mergeCell ref="AA3:AC3"/>
    <mergeCell ref="AD3:AF3"/>
    <mergeCell ref="AG3:AM7"/>
    <mergeCell ref="J4:N7"/>
    <mergeCell ref="O4:T7"/>
    <mergeCell ref="U4:Z7"/>
    <mergeCell ref="AA4:AC7"/>
    <mergeCell ref="A6:A8"/>
    <mergeCell ref="J55:R55"/>
    <mergeCell ref="S55:AM55"/>
    <mergeCell ref="J56:R56"/>
    <mergeCell ref="S56:AM56"/>
    <mergeCell ref="J57:R57"/>
    <mergeCell ref="J58:R58"/>
    <mergeCell ref="J34:R34"/>
    <mergeCell ref="J35:R35"/>
    <mergeCell ref="S35:AM35"/>
    <mergeCell ref="J41:R41"/>
    <mergeCell ref="S41:AM41"/>
    <mergeCell ref="J42:R42"/>
    <mergeCell ref="S42:AM42"/>
    <mergeCell ref="J43:R43"/>
    <mergeCell ref="S43:AM43"/>
    <mergeCell ref="J44:R44"/>
    <mergeCell ref="S44:AM44"/>
    <mergeCell ref="J54:R54"/>
    <mergeCell ref="S54:AM54"/>
    <mergeCell ref="J36:R36"/>
    <mergeCell ref="S36:AM36"/>
    <mergeCell ref="J37:R37"/>
    <mergeCell ref="S37:AM37"/>
    <mergeCell ref="J38:R38"/>
    <mergeCell ref="S38:AM38"/>
    <mergeCell ref="J39:R39"/>
    <mergeCell ref="S39:AM39"/>
    <mergeCell ref="J40:R40"/>
    <mergeCell ref="S40:AM40"/>
    <mergeCell ref="J50:R50"/>
    <mergeCell ref="S50:AM50"/>
    <mergeCell ref="J51:R51"/>
    <mergeCell ref="S51:AM51"/>
    <mergeCell ref="J52:R52"/>
    <mergeCell ref="S52:AM52"/>
    <mergeCell ref="J53:R53"/>
    <mergeCell ref="S53:AM53"/>
    <mergeCell ref="J45:R45"/>
    <mergeCell ref="S45:AM45"/>
    <mergeCell ref="J46:R46"/>
    <mergeCell ref="S46:AM46"/>
    <mergeCell ref="J47:R47"/>
    <mergeCell ref="S47:AM47"/>
    <mergeCell ref="J48:R48"/>
    <mergeCell ref="S48:AM48"/>
    <mergeCell ref="J49:R49"/>
    <mergeCell ref="S49:AM49"/>
    <mergeCell ref="J9:K12"/>
    <mergeCell ref="L9:W12"/>
    <mergeCell ref="X9:Y12"/>
    <mergeCell ref="Z9:AK12"/>
    <mergeCell ref="J13:L17"/>
    <mergeCell ref="M13:W17"/>
    <mergeCell ref="X13:AM17"/>
    <mergeCell ref="A14:A17"/>
    <mergeCell ref="B14:I17"/>
    <mergeCell ref="C27:C28"/>
    <mergeCell ref="F27:F29"/>
    <mergeCell ref="G27:G29"/>
    <mergeCell ref="I28:I34"/>
    <mergeCell ref="B30:B34"/>
    <mergeCell ref="C30:C34"/>
    <mergeCell ref="F30:F34"/>
    <mergeCell ref="G30:G34"/>
    <mergeCell ref="A9:A13"/>
    <mergeCell ref="B9:I13"/>
    <mergeCell ref="J30:U31"/>
    <mergeCell ref="V30:AA31"/>
    <mergeCell ref="AC32:AM32"/>
    <mergeCell ref="Z57:AC57"/>
    <mergeCell ref="AD57:AG57"/>
    <mergeCell ref="AH57:AK57"/>
    <mergeCell ref="B58:C58"/>
    <mergeCell ref="J59:P59"/>
    <mergeCell ref="A18:A34"/>
    <mergeCell ref="B18:E20"/>
    <mergeCell ref="F18:H20"/>
    <mergeCell ref="I18:I20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F24:G26"/>
    <mergeCell ref="B27:B29"/>
  </mergeCells>
  <conditionalFormatting sqref="A3">
    <cfRule type="expression" dxfId="90" priority="5">
      <formula>$AN$34&gt;120</formula>
    </cfRule>
  </conditionalFormatting>
  <conditionalFormatting sqref="A34:A35 A72:A90">
    <cfRule type="expression" dxfId="89" priority="4">
      <formula>AN34&gt;150</formula>
    </cfRule>
  </conditionalFormatting>
  <conditionalFormatting sqref="A54:A71">
    <cfRule type="expression" dxfId="88" priority="2">
      <formula>AN54&gt;150</formula>
    </cfRule>
  </conditionalFormatting>
  <conditionalFormatting sqref="A36:A53">
    <cfRule type="expression" dxfId="87" priority="1">
      <formula>AN36&gt;150</formula>
    </cfRule>
  </conditionalFormatting>
  <hyperlinks>
    <hyperlink ref="I58" r:id="rId1" xr:uid="{3834D891-45B1-4B0F-A0B3-DDDA09C97019}"/>
  </hyperlinks>
  <printOptions horizontalCentered="1"/>
  <pageMargins left="0.31496062992125984" right="0.31496062992125984" top="0.78740157480314965" bottom="0.39370078740157483" header="0.31496062992125984" footer="0.31496062992125984"/>
  <pageSetup paperSize="9" scale="72" fitToHeight="2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59"/>
  <sheetViews>
    <sheetView zoomScaleNormal="100" workbookViewId="0">
      <selection activeCell="B6" sqref="B6:I8"/>
    </sheetView>
  </sheetViews>
  <sheetFormatPr baseColWidth="10" defaultColWidth="11.42578125" defaultRowHeight="21" customHeight="1" x14ac:dyDescent="0.2"/>
  <cols>
    <col min="1" max="1" width="13.5703125" style="51" customWidth="1"/>
    <col min="2" max="2" width="11.42578125" style="51" customWidth="1"/>
    <col min="3" max="3" width="15.140625" style="51" customWidth="1"/>
    <col min="4" max="4" width="25.85546875" style="51" hidden="1" customWidth="1"/>
    <col min="5" max="5" width="12.85546875" style="52" customWidth="1"/>
    <col min="6" max="7" width="11.42578125" style="51" customWidth="1"/>
    <col min="8" max="8" width="11.42578125" style="52" customWidth="1"/>
    <col min="9" max="9" width="14.42578125" style="52" customWidth="1"/>
    <col min="10" max="10" width="2.42578125" style="52" customWidth="1"/>
    <col min="11" max="27" width="2.42578125" style="51" customWidth="1"/>
    <col min="28" max="28" width="9.42578125" style="51" customWidth="1"/>
    <col min="29" max="37" width="2.42578125" style="51" customWidth="1"/>
    <col min="38" max="38" width="5.42578125" style="51" customWidth="1"/>
    <col min="39" max="39" width="5.5703125" style="51" customWidth="1"/>
    <col min="40" max="16384" width="11.42578125" style="51"/>
  </cols>
  <sheetData>
    <row r="1" spans="1:39" ht="21" customHeight="1" x14ac:dyDescent="0.2">
      <c r="A1" s="288" t="s">
        <v>107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90"/>
    </row>
    <row r="2" spans="1:39" ht="21" customHeight="1" x14ac:dyDescent="0.2">
      <c r="A2" s="291" t="s">
        <v>108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3"/>
    </row>
    <row r="3" spans="1:39" ht="13.5" customHeight="1" x14ac:dyDescent="0.2">
      <c r="A3" s="264" t="s">
        <v>10</v>
      </c>
      <c r="B3" s="264"/>
      <c r="C3" s="264"/>
      <c r="D3" s="264"/>
      <c r="E3" s="264"/>
      <c r="F3" s="264"/>
      <c r="G3" s="264"/>
      <c r="H3" s="264"/>
      <c r="I3" s="265"/>
      <c r="J3" s="268" t="s">
        <v>17</v>
      </c>
      <c r="K3" s="269"/>
      <c r="L3" s="269"/>
      <c r="M3" s="269"/>
      <c r="N3" s="270"/>
      <c r="O3" s="269" t="s">
        <v>92</v>
      </c>
      <c r="P3" s="269"/>
      <c r="Q3" s="269"/>
      <c r="R3" s="269"/>
      <c r="S3" s="269"/>
      <c r="T3" s="269"/>
      <c r="U3" s="268" t="s">
        <v>18</v>
      </c>
      <c r="V3" s="269"/>
      <c r="W3" s="269"/>
      <c r="X3" s="269"/>
      <c r="Y3" s="269"/>
      <c r="Z3" s="270"/>
      <c r="AA3" s="268" t="s">
        <v>19</v>
      </c>
      <c r="AB3" s="269"/>
      <c r="AC3" s="270"/>
      <c r="AD3" s="268" t="s">
        <v>20</v>
      </c>
      <c r="AE3" s="269"/>
      <c r="AF3" s="269"/>
      <c r="AG3" s="271">
        <f>J57</f>
        <v>0</v>
      </c>
      <c r="AH3" s="272"/>
      <c r="AI3" s="272"/>
      <c r="AJ3" s="272"/>
      <c r="AK3" s="272"/>
      <c r="AL3" s="272"/>
      <c r="AM3" s="273"/>
    </row>
    <row r="4" spans="1:39" ht="5.25" customHeight="1" x14ac:dyDescent="0.2">
      <c r="A4" s="266"/>
      <c r="B4" s="266"/>
      <c r="C4" s="266"/>
      <c r="D4" s="266"/>
      <c r="E4" s="266"/>
      <c r="F4" s="266"/>
      <c r="G4" s="266"/>
      <c r="H4" s="266"/>
      <c r="I4" s="267"/>
      <c r="J4" s="276"/>
      <c r="K4" s="277"/>
      <c r="L4" s="277"/>
      <c r="M4" s="277"/>
      <c r="N4" s="278"/>
      <c r="O4" s="220"/>
      <c r="P4" s="220"/>
      <c r="Q4" s="220"/>
      <c r="R4" s="220"/>
      <c r="S4" s="220"/>
      <c r="T4" s="202"/>
      <c r="U4" s="201"/>
      <c r="V4" s="220"/>
      <c r="W4" s="220"/>
      <c r="X4" s="220"/>
      <c r="Y4" s="220"/>
      <c r="Z4" s="202"/>
      <c r="AA4" s="282"/>
      <c r="AB4" s="283"/>
      <c r="AC4" s="284"/>
      <c r="AD4" s="53"/>
      <c r="AE4" s="53"/>
      <c r="AF4" s="130"/>
      <c r="AG4" s="272"/>
      <c r="AH4" s="272"/>
      <c r="AI4" s="272"/>
      <c r="AJ4" s="272"/>
      <c r="AK4" s="272"/>
      <c r="AL4" s="272"/>
      <c r="AM4" s="273"/>
    </row>
    <row r="5" spans="1:39" ht="5.25" customHeight="1" x14ac:dyDescent="0.2">
      <c r="A5" s="266"/>
      <c r="B5" s="266"/>
      <c r="C5" s="266"/>
      <c r="D5" s="266"/>
      <c r="E5" s="266"/>
      <c r="F5" s="266"/>
      <c r="G5" s="266"/>
      <c r="H5" s="266"/>
      <c r="I5" s="267"/>
      <c r="J5" s="276"/>
      <c r="K5" s="277"/>
      <c r="L5" s="277"/>
      <c r="M5" s="277"/>
      <c r="N5" s="278"/>
      <c r="O5" s="220"/>
      <c r="P5" s="220"/>
      <c r="Q5" s="220"/>
      <c r="R5" s="220"/>
      <c r="S5" s="220"/>
      <c r="T5" s="202"/>
      <c r="U5" s="201"/>
      <c r="V5" s="220"/>
      <c r="W5" s="220"/>
      <c r="X5" s="220"/>
      <c r="Y5" s="220"/>
      <c r="Z5" s="202"/>
      <c r="AA5" s="282"/>
      <c r="AB5" s="283"/>
      <c r="AC5" s="284"/>
      <c r="AD5" s="53"/>
      <c r="AE5" s="53"/>
      <c r="AF5" s="130"/>
      <c r="AG5" s="272"/>
      <c r="AH5" s="272"/>
      <c r="AI5" s="272"/>
      <c r="AJ5" s="272"/>
      <c r="AK5" s="272"/>
      <c r="AL5" s="272"/>
      <c r="AM5" s="273"/>
    </row>
    <row r="6" spans="1:39" ht="9" customHeight="1" x14ac:dyDescent="0.2">
      <c r="A6" s="189" t="s">
        <v>12</v>
      </c>
      <c r="B6" s="190"/>
      <c r="C6" s="191"/>
      <c r="D6" s="191"/>
      <c r="E6" s="191"/>
      <c r="F6" s="191"/>
      <c r="G6" s="191"/>
      <c r="H6" s="191"/>
      <c r="I6" s="191"/>
      <c r="J6" s="276"/>
      <c r="K6" s="277"/>
      <c r="L6" s="277"/>
      <c r="M6" s="277"/>
      <c r="N6" s="278"/>
      <c r="O6" s="220"/>
      <c r="P6" s="220"/>
      <c r="Q6" s="220"/>
      <c r="R6" s="220"/>
      <c r="S6" s="220"/>
      <c r="T6" s="202"/>
      <c r="U6" s="201"/>
      <c r="V6" s="220"/>
      <c r="W6" s="220"/>
      <c r="X6" s="220"/>
      <c r="Y6" s="220"/>
      <c r="Z6" s="202"/>
      <c r="AA6" s="282"/>
      <c r="AB6" s="283"/>
      <c r="AC6" s="284"/>
      <c r="AD6" s="53"/>
      <c r="AE6" s="53"/>
      <c r="AF6" s="130"/>
      <c r="AG6" s="272"/>
      <c r="AH6" s="272"/>
      <c r="AI6" s="272"/>
      <c r="AJ6" s="272"/>
      <c r="AK6" s="272"/>
      <c r="AL6" s="272"/>
      <c r="AM6" s="273"/>
    </row>
    <row r="7" spans="1:39" ht="5.25" customHeight="1" thickBot="1" x14ac:dyDescent="0.25">
      <c r="A7" s="189"/>
      <c r="B7" s="193"/>
      <c r="C7" s="194"/>
      <c r="D7" s="194"/>
      <c r="E7" s="194"/>
      <c r="F7" s="194"/>
      <c r="G7" s="194"/>
      <c r="H7" s="194"/>
      <c r="I7" s="194"/>
      <c r="J7" s="279"/>
      <c r="K7" s="280"/>
      <c r="L7" s="280"/>
      <c r="M7" s="280"/>
      <c r="N7" s="281"/>
      <c r="O7" s="222"/>
      <c r="P7" s="222"/>
      <c r="Q7" s="222"/>
      <c r="R7" s="222"/>
      <c r="S7" s="222"/>
      <c r="T7" s="204"/>
      <c r="U7" s="203"/>
      <c r="V7" s="222"/>
      <c r="W7" s="222"/>
      <c r="X7" s="222"/>
      <c r="Y7" s="222"/>
      <c r="Z7" s="204"/>
      <c r="AA7" s="285"/>
      <c r="AB7" s="286"/>
      <c r="AC7" s="287"/>
      <c r="AD7" s="54"/>
      <c r="AE7" s="54"/>
      <c r="AF7" s="131"/>
      <c r="AG7" s="274"/>
      <c r="AH7" s="274"/>
      <c r="AI7" s="274"/>
      <c r="AJ7" s="274"/>
      <c r="AK7" s="274"/>
      <c r="AL7" s="274"/>
      <c r="AM7" s="275"/>
    </row>
    <row r="8" spans="1:39" ht="11.25" customHeight="1" x14ac:dyDescent="0.2">
      <c r="A8" s="189"/>
      <c r="B8" s="196"/>
      <c r="C8" s="197"/>
      <c r="D8" s="197"/>
      <c r="E8" s="197"/>
      <c r="F8" s="197"/>
      <c r="G8" s="197"/>
      <c r="H8" s="197"/>
      <c r="I8" s="198"/>
      <c r="J8" s="168" t="s">
        <v>21</v>
      </c>
      <c r="K8" s="170"/>
      <c r="L8" s="55" t="s">
        <v>22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7"/>
      <c r="X8" s="168" t="s">
        <v>23</v>
      </c>
      <c r="Y8" s="262"/>
      <c r="Z8" s="58" t="s">
        <v>24</v>
      </c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7"/>
      <c r="AL8" s="178" t="s">
        <v>25</v>
      </c>
      <c r="AM8" s="263"/>
    </row>
    <row r="9" spans="1:39" ht="5.25" customHeight="1" x14ac:dyDescent="0.2">
      <c r="A9" s="189" t="s">
        <v>11</v>
      </c>
      <c r="B9" s="190"/>
      <c r="C9" s="191"/>
      <c r="D9" s="191"/>
      <c r="E9" s="191"/>
      <c r="F9" s="191"/>
      <c r="G9" s="191"/>
      <c r="H9" s="191"/>
      <c r="I9" s="192"/>
      <c r="J9" s="199"/>
      <c r="K9" s="200"/>
      <c r="L9" s="205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7"/>
      <c r="X9" s="205"/>
      <c r="Y9" s="214"/>
      <c r="Z9" s="217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00"/>
      <c r="AL9" s="59"/>
      <c r="AM9" s="60"/>
    </row>
    <row r="10" spans="1:39" ht="4.5" customHeight="1" x14ac:dyDescent="0.2">
      <c r="A10" s="189"/>
      <c r="B10" s="193"/>
      <c r="C10" s="194"/>
      <c r="D10" s="194"/>
      <c r="E10" s="194"/>
      <c r="F10" s="194"/>
      <c r="G10" s="194"/>
      <c r="H10" s="194"/>
      <c r="I10" s="195"/>
      <c r="J10" s="201"/>
      <c r="K10" s="202"/>
      <c r="L10" s="208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  <c r="X10" s="208"/>
      <c r="Y10" s="215"/>
      <c r="Z10" s="219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02"/>
      <c r="AL10" s="59"/>
      <c r="AM10" s="60"/>
    </row>
    <row r="11" spans="1:39" ht="12.75" customHeight="1" x14ac:dyDescent="0.2">
      <c r="A11" s="189"/>
      <c r="B11" s="193"/>
      <c r="C11" s="194"/>
      <c r="D11" s="194"/>
      <c r="E11" s="194"/>
      <c r="F11" s="194"/>
      <c r="G11" s="194"/>
      <c r="H11" s="194"/>
      <c r="I11" s="195"/>
      <c r="J11" s="201"/>
      <c r="K11" s="202"/>
      <c r="L11" s="208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10"/>
      <c r="X11" s="208"/>
      <c r="Y11" s="215"/>
      <c r="Z11" s="219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02"/>
      <c r="AL11" s="59"/>
      <c r="AM11" s="60"/>
    </row>
    <row r="12" spans="1:39" ht="5.25" customHeight="1" thickBot="1" x14ac:dyDescent="0.25">
      <c r="A12" s="189"/>
      <c r="B12" s="193"/>
      <c r="C12" s="194"/>
      <c r="D12" s="194"/>
      <c r="E12" s="194"/>
      <c r="F12" s="194"/>
      <c r="G12" s="194"/>
      <c r="H12" s="194"/>
      <c r="I12" s="195"/>
      <c r="J12" s="203"/>
      <c r="K12" s="204"/>
      <c r="L12" s="211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3"/>
      <c r="X12" s="211"/>
      <c r="Y12" s="216"/>
      <c r="Z12" s="221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04"/>
      <c r="AL12" s="61"/>
      <c r="AM12" s="62"/>
    </row>
    <row r="13" spans="1:39" ht="5.25" customHeight="1" x14ac:dyDescent="0.2">
      <c r="A13" s="189"/>
      <c r="B13" s="196"/>
      <c r="C13" s="197"/>
      <c r="D13" s="197"/>
      <c r="E13" s="197"/>
      <c r="F13" s="197"/>
      <c r="G13" s="197"/>
      <c r="H13" s="197"/>
      <c r="I13" s="198"/>
      <c r="J13" s="223" t="s">
        <v>26</v>
      </c>
      <c r="K13" s="224"/>
      <c r="L13" s="225"/>
      <c r="M13" s="232" t="s">
        <v>109</v>
      </c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9"/>
    </row>
    <row r="14" spans="1:39" ht="5.25" customHeight="1" x14ac:dyDescent="0.2">
      <c r="A14" s="189" t="s">
        <v>13</v>
      </c>
      <c r="B14" s="309"/>
      <c r="C14" s="310"/>
      <c r="D14" s="310"/>
      <c r="E14" s="310"/>
      <c r="F14" s="310"/>
      <c r="G14" s="310"/>
      <c r="H14" s="310"/>
      <c r="I14" s="311"/>
      <c r="J14" s="226"/>
      <c r="K14" s="227"/>
      <c r="L14" s="228"/>
      <c r="M14" s="234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1"/>
    </row>
    <row r="15" spans="1:39" ht="5.25" customHeight="1" x14ac:dyDescent="0.2">
      <c r="A15" s="189"/>
      <c r="B15" s="312"/>
      <c r="C15" s="313"/>
      <c r="D15" s="313"/>
      <c r="E15" s="313"/>
      <c r="F15" s="313"/>
      <c r="G15" s="313"/>
      <c r="H15" s="313"/>
      <c r="I15" s="314"/>
      <c r="J15" s="226"/>
      <c r="K15" s="227"/>
      <c r="L15" s="228"/>
      <c r="M15" s="234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1"/>
    </row>
    <row r="16" spans="1:39" ht="11.25" customHeight="1" x14ac:dyDescent="0.2">
      <c r="A16" s="189"/>
      <c r="B16" s="312"/>
      <c r="C16" s="313"/>
      <c r="D16" s="313"/>
      <c r="E16" s="313"/>
      <c r="F16" s="313"/>
      <c r="G16" s="313"/>
      <c r="H16" s="313"/>
      <c r="I16" s="314"/>
      <c r="J16" s="226"/>
      <c r="K16" s="227"/>
      <c r="L16" s="228"/>
      <c r="M16" s="234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1"/>
    </row>
    <row r="17" spans="1:39" ht="5.25" customHeight="1" thickBot="1" x14ac:dyDescent="0.25">
      <c r="A17" s="189"/>
      <c r="B17" s="315"/>
      <c r="C17" s="316"/>
      <c r="D17" s="316"/>
      <c r="E17" s="316"/>
      <c r="F17" s="316"/>
      <c r="G17" s="316"/>
      <c r="H17" s="316"/>
      <c r="I17" s="317"/>
      <c r="J17" s="229"/>
      <c r="K17" s="230"/>
      <c r="L17" s="231"/>
      <c r="M17" s="236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3"/>
    </row>
    <row r="18" spans="1:39" ht="11.25" customHeight="1" x14ac:dyDescent="0.2">
      <c r="A18" s="161" t="s">
        <v>0</v>
      </c>
      <c r="B18" s="164" t="s">
        <v>1</v>
      </c>
      <c r="C18" s="164"/>
      <c r="D18" s="164"/>
      <c r="E18" s="164"/>
      <c r="F18" s="165" t="s">
        <v>2</v>
      </c>
      <c r="G18" s="164"/>
      <c r="H18" s="164"/>
      <c r="I18" s="166" t="s">
        <v>35</v>
      </c>
      <c r="J18" s="168" t="s">
        <v>27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70"/>
      <c r="AA18" s="168" t="s">
        <v>28</v>
      </c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70"/>
    </row>
    <row r="19" spans="1:39" ht="7.5" customHeight="1" x14ac:dyDescent="0.2">
      <c r="A19" s="162"/>
      <c r="B19" s="164"/>
      <c r="C19" s="164"/>
      <c r="D19" s="164"/>
      <c r="E19" s="164"/>
      <c r="F19" s="165"/>
      <c r="G19" s="164"/>
      <c r="H19" s="164"/>
      <c r="I19" s="167"/>
      <c r="J19" s="59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60"/>
      <c r="AA19" s="59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60"/>
    </row>
    <row r="20" spans="1:39" ht="7.5" customHeight="1" x14ac:dyDescent="0.2">
      <c r="A20" s="162"/>
      <c r="B20" s="164"/>
      <c r="C20" s="164"/>
      <c r="D20" s="164"/>
      <c r="E20" s="164"/>
      <c r="F20" s="165"/>
      <c r="G20" s="164"/>
      <c r="H20" s="164"/>
      <c r="I20" s="167"/>
      <c r="J20" s="59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60"/>
      <c r="AA20" s="59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60"/>
    </row>
    <row r="21" spans="1:39" ht="7.5" customHeight="1" x14ac:dyDescent="0.2">
      <c r="A21" s="162"/>
      <c r="B21" s="171" t="s">
        <v>16</v>
      </c>
      <c r="C21" s="171"/>
      <c r="D21" s="88"/>
      <c r="E21" s="172" t="s">
        <v>4</v>
      </c>
      <c r="F21" s="174" t="s">
        <v>16</v>
      </c>
      <c r="G21" s="171"/>
      <c r="H21" s="175" t="s">
        <v>4</v>
      </c>
      <c r="I21" s="177" t="s">
        <v>8</v>
      </c>
      <c r="J21" s="59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60"/>
      <c r="AA21" s="59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60"/>
    </row>
    <row r="22" spans="1:39" ht="7.5" customHeight="1" thickBot="1" x14ac:dyDescent="0.25">
      <c r="A22" s="162"/>
      <c r="B22" s="171"/>
      <c r="C22" s="171"/>
      <c r="D22" s="88"/>
      <c r="E22" s="172"/>
      <c r="F22" s="174"/>
      <c r="G22" s="171"/>
      <c r="H22" s="175"/>
      <c r="I22" s="177"/>
      <c r="J22" s="61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2"/>
      <c r="AA22" s="61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2"/>
    </row>
    <row r="23" spans="1:39" ht="11.25" customHeight="1" x14ac:dyDescent="0.2">
      <c r="A23" s="162"/>
      <c r="B23" s="171"/>
      <c r="C23" s="171"/>
      <c r="D23" s="88"/>
      <c r="E23" s="172"/>
      <c r="F23" s="174"/>
      <c r="G23" s="171"/>
      <c r="H23" s="175"/>
      <c r="I23" s="177"/>
      <c r="J23" s="178" t="s">
        <v>29</v>
      </c>
      <c r="K23" s="179"/>
      <c r="L23" s="179"/>
      <c r="M23" s="179"/>
      <c r="N23" s="179"/>
      <c r="O23" s="179"/>
      <c r="P23" s="179"/>
      <c r="Q23" s="64"/>
      <c r="R23" s="64"/>
      <c r="S23" s="65" t="s">
        <v>30</v>
      </c>
      <c r="T23" s="64"/>
      <c r="U23" s="64"/>
      <c r="V23" s="64"/>
      <c r="W23" s="64"/>
      <c r="X23" s="64"/>
      <c r="Y23" s="64"/>
      <c r="Z23" s="66"/>
      <c r="AA23" s="168" t="s">
        <v>31</v>
      </c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70"/>
    </row>
    <row r="24" spans="1:39" ht="7.5" customHeight="1" x14ac:dyDescent="0.2">
      <c r="A24" s="162"/>
      <c r="B24" s="171" t="s">
        <v>3</v>
      </c>
      <c r="C24" s="171"/>
      <c r="D24" s="88"/>
      <c r="E24" s="172"/>
      <c r="F24" s="174" t="s">
        <v>3</v>
      </c>
      <c r="G24" s="171"/>
      <c r="H24" s="175"/>
      <c r="I24" s="177"/>
      <c r="J24" s="59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60"/>
      <c r="AA24" s="59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60"/>
    </row>
    <row r="25" spans="1:39" ht="7.5" customHeight="1" x14ac:dyDescent="0.2">
      <c r="A25" s="162"/>
      <c r="B25" s="171"/>
      <c r="C25" s="171"/>
      <c r="D25" s="88"/>
      <c r="E25" s="172"/>
      <c r="F25" s="174"/>
      <c r="G25" s="171"/>
      <c r="H25" s="175"/>
      <c r="I25" s="177"/>
      <c r="J25" s="59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60"/>
      <c r="AA25" s="59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60"/>
    </row>
    <row r="26" spans="1:39" ht="7.5" customHeight="1" x14ac:dyDescent="0.2">
      <c r="A26" s="162"/>
      <c r="B26" s="171"/>
      <c r="C26" s="171"/>
      <c r="D26" s="88"/>
      <c r="E26" s="172"/>
      <c r="F26" s="174"/>
      <c r="G26" s="171"/>
      <c r="H26" s="175"/>
      <c r="I26" s="177"/>
      <c r="J26" s="59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60"/>
      <c r="AA26" s="59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60"/>
    </row>
    <row r="27" spans="1:39" ht="7.5" customHeight="1" thickBot="1" x14ac:dyDescent="0.25">
      <c r="A27" s="162"/>
      <c r="B27" s="180" t="s">
        <v>5</v>
      </c>
      <c r="C27" s="181" t="s">
        <v>6</v>
      </c>
      <c r="D27" s="128"/>
      <c r="E27" s="172"/>
      <c r="F27" s="174" t="s">
        <v>7</v>
      </c>
      <c r="G27" s="171" t="s">
        <v>34</v>
      </c>
      <c r="H27" s="175"/>
      <c r="I27" s="177"/>
      <c r="J27" s="61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2"/>
      <c r="AA27" s="61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2"/>
    </row>
    <row r="28" spans="1:39" ht="11.25" customHeight="1" x14ac:dyDescent="0.2">
      <c r="A28" s="162"/>
      <c r="B28" s="180"/>
      <c r="C28" s="182"/>
      <c r="D28" s="128"/>
      <c r="E28" s="172"/>
      <c r="F28" s="174"/>
      <c r="G28" s="171"/>
      <c r="H28" s="175"/>
      <c r="I28" s="183" t="s">
        <v>9</v>
      </c>
      <c r="J28" s="132" t="s">
        <v>85</v>
      </c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 t="s">
        <v>32</v>
      </c>
      <c r="AD28" s="133"/>
      <c r="AE28" s="133"/>
      <c r="AF28" s="133"/>
      <c r="AG28" s="133"/>
      <c r="AH28" s="133"/>
      <c r="AI28" s="133"/>
      <c r="AJ28" s="133"/>
      <c r="AK28" s="133"/>
      <c r="AL28" s="133"/>
      <c r="AM28" s="134"/>
    </row>
    <row r="29" spans="1:39" ht="24" customHeight="1" x14ac:dyDescent="0.2">
      <c r="A29" s="162"/>
      <c r="B29" s="180"/>
      <c r="C29" s="1" t="s">
        <v>47</v>
      </c>
      <c r="D29" s="67">
        <f>VLOOKUP(C29,[2]Emissionsfaktoren!A3:B19,2,FALSE)</f>
        <v>0.17224999999999999</v>
      </c>
      <c r="E29" s="172"/>
      <c r="F29" s="174"/>
      <c r="G29" s="171"/>
      <c r="H29" s="175"/>
      <c r="I29" s="183"/>
      <c r="J29" s="135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7"/>
    </row>
    <row r="30" spans="1:39" ht="5.25" customHeight="1" x14ac:dyDescent="0.2">
      <c r="A30" s="162"/>
      <c r="B30" s="185">
        <v>0.1</v>
      </c>
      <c r="C30" s="185">
        <v>0.38</v>
      </c>
      <c r="D30" s="126"/>
      <c r="E30" s="172"/>
      <c r="F30" s="187" t="s">
        <v>33</v>
      </c>
      <c r="G30" s="185">
        <v>0.02</v>
      </c>
      <c r="H30" s="175"/>
      <c r="I30" s="183"/>
      <c r="J30" s="149" t="s">
        <v>91</v>
      </c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3"/>
      <c r="W30" s="153"/>
      <c r="X30" s="153"/>
      <c r="Y30" s="153"/>
      <c r="Z30" s="153"/>
      <c r="AA30" s="153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7"/>
    </row>
    <row r="31" spans="1:39" ht="14.25" customHeight="1" x14ac:dyDescent="0.2">
      <c r="A31" s="162"/>
      <c r="B31" s="185"/>
      <c r="C31" s="185"/>
      <c r="D31" s="126"/>
      <c r="E31" s="172"/>
      <c r="F31" s="187"/>
      <c r="G31" s="185"/>
      <c r="H31" s="175"/>
      <c r="I31" s="183"/>
      <c r="J31" s="151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4"/>
      <c r="W31" s="154"/>
      <c r="X31" s="154"/>
      <c r="Y31" s="154"/>
      <c r="Z31" s="154"/>
      <c r="AA31" s="154"/>
      <c r="AB31" s="138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40"/>
    </row>
    <row r="32" spans="1:39" ht="6" customHeight="1" thickBot="1" x14ac:dyDescent="0.25">
      <c r="A32" s="162"/>
      <c r="B32" s="185"/>
      <c r="C32" s="185"/>
      <c r="D32" s="126"/>
      <c r="E32" s="172"/>
      <c r="F32" s="187"/>
      <c r="G32" s="185"/>
      <c r="H32" s="175"/>
      <c r="I32" s="183"/>
      <c r="J32" s="141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6"/>
    </row>
    <row r="33" spans="1:39" ht="7.5" customHeight="1" x14ac:dyDescent="0.2">
      <c r="A33" s="162"/>
      <c r="B33" s="185"/>
      <c r="C33" s="185"/>
      <c r="D33" s="126"/>
      <c r="E33" s="172"/>
      <c r="F33" s="187"/>
      <c r="G33" s="185"/>
      <c r="H33" s="175"/>
      <c r="I33" s="183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</row>
    <row r="34" spans="1:39" ht="14.25" customHeight="1" x14ac:dyDescent="0.2">
      <c r="A34" s="163"/>
      <c r="B34" s="186"/>
      <c r="C34" s="186"/>
      <c r="D34" s="127"/>
      <c r="E34" s="173"/>
      <c r="F34" s="188"/>
      <c r="G34" s="186"/>
      <c r="H34" s="176"/>
      <c r="I34" s="184"/>
      <c r="J34" s="254" t="s">
        <v>14</v>
      </c>
      <c r="K34" s="255"/>
      <c r="L34" s="255"/>
      <c r="M34" s="255"/>
      <c r="N34" s="255"/>
      <c r="O34" s="255"/>
      <c r="P34" s="255"/>
      <c r="Q34" s="255"/>
      <c r="R34" s="256"/>
      <c r="S34" s="143" t="s">
        <v>93</v>
      </c>
      <c r="T34" s="144"/>
      <c r="U34" s="145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6"/>
    </row>
    <row r="35" spans="1:39" ht="20.100000000000001" customHeight="1" x14ac:dyDescent="0.2">
      <c r="A35" s="70"/>
      <c r="B35" s="71"/>
      <c r="C35" s="72"/>
      <c r="D35" s="73">
        <f>C35*$D$29</f>
        <v>0</v>
      </c>
      <c r="E35" s="74">
        <f t="shared" ref="E35:E56" si="0">IF(B35*B$30+C35*C$30&gt;0,B35*B$30+C35*C$30,0)</f>
        <v>0</v>
      </c>
      <c r="F35" s="75"/>
      <c r="G35" s="72"/>
      <c r="H35" s="129">
        <f t="shared" ref="H35:H56" si="1">IF(F35&gt;0,F35*G35*G$30,0)</f>
        <v>0</v>
      </c>
      <c r="I35" s="76"/>
      <c r="J35" s="257">
        <f>IF(B35+C35+F35+G35+I35&gt;0,(E35+H35+I35),0)</f>
        <v>0</v>
      </c>
      <c r="K35" s="258"/>
      <c r="L35" s="258"/>
      <c r="M35" s="258"/>
      <c r="N35" s="258"/>
      <c r="O35" s="258"/>
      <c r="P35" s="258"/>
      <c r="Q35" s="258"/>
      <c r="R35" s="259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1"/>
    </row>
    <row r="36" spans="1:39" ht="20.100000000000001" customHeight="1" x14ac:dyDescent="0.2">
      <c r="A36" s="77"/>
      <c r="B36" s="78"/>
      <c r="C36" s="79"/>
      <c r="D36" s="73">
        <f t="shared" ref="D36:D56" si="2">C36*$D$29</f>
        <v>0</v>
      </c>
      <c r="E36" s="129">
        <f t="shared" si="0"/>
        <v>0</v>
      </c>
      <c r="F36" s="78"/>
      <c r="G36" s="79"/>
      <c r="H36" s="129">
        <f>IF(F36&gt;0,F36*G36*G$30,0)</f>
        <v>0</v>
      </c>
      <c r="I36" s="80"/>
      <c r="J36" s="244">
        <f>IF(B36+C36+F36+G36+I36&gt;0,(E36+H36+I36),0)</f>
        <v>0</v>
      </c>
      <c r="K36" s="245"/>
      <c r="L36" s="245"/>
      <c r="M36" s="245"/>
      <c r="N36" s="245"/>
      <c r="O36" s="245"/>
      <c r="P36" s="245"/>
      <c r="Q36" s="245"/>
      <c r="R36" s="246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8"/>
    </row>
    <row r="37" spans="1:39" ht="20.100000000000001" customHeight="1" x14ac:dyDescent="0.2">
      <c r="A37" s="77"/>
      <c r="B37" s="78"/>
      <c r="C37" s="79"/>
      <c r="D37" s="73">
        <f t="shared" si="2"/>
        <v>0</v>
      </c>
      <c r="E37" s="129">
        <f t="shared" si="0"/>
        <v>0</v>
      </c>
      <c r="F37" s="78"/>
      <c r="G37" s="79"/>
      <c r="H37" s="129">
        <f>IF(F37&gt;0,F37*G37*G$30,0)</f>
        <v>0</v>
      </c>
      <c r="I37" s="80"/>
      <c r="J37" s="244">
        <f>IF(B37+C37+F37+G37+I37&gt;0,(E37+H37+I37),0)</f>
        <v>0</v>
      </c>
      <c r="K37" s="245"/>
      <c r="L37" s="245"/>
      <c r="M37" s="245"/>
      <c r="N37" s="245"/>
      <c r="O37" s="245"/>
      <c r="P37" s="245"/>
      <c r="Q37" s="245"/>
      <c r="R37" s="246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8"/>
    </row>
    <row r="38" spans="1:39" ht="20.100000000000001" customHeight="1" x14ac:dyDescent="0.2">
      <c r="A38" s="77"/>
      <c r="B38" s="78"/>
      <c r="C38" s="79"/>
      <c r="D38" s="73">
        <f t="shared" si="2"/>
        <v>0</v>
      </c>
      <c r="E38" s="129">
        <f t="shared" si="0"/>
        <v>0</v>
      </c>
      <c r="F38" s="78"/>
      <c r="G38" s="79"/>
      <c r="H38" s="129">
        <f t="shared" si="1"/>
        <v>0</v>
      </c>
      <c r="I38" s="80"/>
      <c r="J38" s="244">
        <f t="shared" ref="J38:J56" si="3">IF(B38+C38+F38+G38+I38&gt;0,(E38+H38+I38),0)</f>
        <v>0</v>
      </c>
      <c r="K38" s="245"/>
      <c r="L38" s="245"/>
      <c r="M38" s="245"/>
      <c r="N38" s="245"/>
      <c r="O38" s="245"/>
      <c r="P38" s="245"/>
      <c r="Q38" s="245"/>
      <c r="R38" s="246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8"/>
    </row>
    <row r="39" spans="1:39" ht="20.100000000000001" customHeight="1" x14ac:dyDescent="0.2">
      <c r="A39" s="77"/>
      <c r="B39" s="78"/>
      <c r="C39" s="79"/>
      <c r="D39" s="73">
        <f t="shared" si="2"/>
        <v>0</v>
      </c>
      <c r="E39" s="129">
        <f t="shared" si="0"/>
        <v>0</v>
      </c>
      <c r="F39" s="78"/>
      <c r="G39" s="79"/>
      <c r="H39" s="129">
        <f t="shared" si="1"/>
        <v>0</v>
      </c>
      <c r="I39" s="80"/>
      <c r="J39" s="244">
        <f t="shared" si="3"/>
        <v>0</v>
      </c>
      <c r="K39" s="245"/>
      <c r="L39" s="245"/>
      <c r="M39" s="245"/>
      <c r="N39" s="245"/>
      <c r="O39" s="245"/>
      <c r="P39" s="245"/>
      <c r="Q39" s="245"/>
      <c r="R39" s="246"/>
      <c r="S39" s="249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8"/>
    </row>
    <row r="40" spans="1:39" ht="20.100000000000001" customHeight="1" x14ac:dyDescent="0.2">
      <c r="A40" s="77"/>
      <c r="B40" s="78"/>
      <c r="C40" s="79"/>
      <c r="D40" s="73">
        <f t="shared" si="2"/>
        <v>0</v>
      </c>
      <c r="E40" s="129">
        <f t="shared" si="0"/>
        <v>0</v>
      </c>
      <c r="F40" s="78"/>
      <c r="G40" s="79"/>
      <c r="H40" s="129">
        <f t="shared" si="1"/>
        <v>0</v>
      </c>
      <c r="I40" s="80"/>
      <c r="J40" s="244">
        <f t="shared" si="3"/>
        <v>0</v>
      </c>
      <c r="K40" s="245"/>
      <c r="L40" s="245"/>
      <c r="M40" s="245"/>
      <c r="N40" s="245"/>
      <c r="O40" s="245"/>
      <c r="P40" s="245"/>
      <c r="Q40" s="245"/>
      <c r="R40" s="246"/>
      <c r="S40" s="250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51"/>
    </row>
    <row r="41" spans="1:39" ht="20.100000000000001" customHeight="1" x14ac:dyDescent="0.2">
      <c r="A41" s="77"/>
      <c r="B41" s="78"/>
      <c r="C41" s="79"/>
      <c r="D41" s="73">
        <f t="shared" si="2"/>
        <v>0</v>
      </c>
      <c r="E41" s="129">
        <f t="shared" si="0"/>
        <v>0</v>
      </c>
      <c r="F41" s="78"/>
      <c r="G41" s="79"/>
      <c r="H41" s="129">
        <f t="shared" si="1"/>
        <v>0</v>
      </c>
      <c r="I41" s="80"/>
      <c r="J41" s="244">
        <f t="shared" si="3"/>
        <v>0</v>
      </c>
      <c r="K41" s="245"/>
      <c r="L41" s="245"/>
      <c r="M41" s="245"/>
      <c r="N41" s="245"/>
      <c r="O41" s="245"/>
      <c r="P41" s="245"/>
      <c r="Q41" s="245"/>
      <c r="R41" s="246"/>
      <c r="S41" s="249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8"/>
    </row>
    <row r="42" spans="1:39" ht="20.100000000000001" customHeight="1" x14ac:dyDescent="0.2">
      <c r="A42" s="77"/>
      <c r="B42" s="78"/>
      <c r="C42" s="79"/>
      <c r="D42" s="73">
        <f t="shared" si="2"/>
        <v>0</v>
      </c>
      <c r="E42" s="129">
        <f t="shared" si="0"/>
        <v>0</v>
      </c>
      <c r="F42" s="78"/>
      <c r="G42" s="79"/>
      <c r="H42" s="129">
        <f t="shared" si="1"/>
        <v>0</v>
      </c>
      <c r="I42" s="80"/>
      <c r="J42" s="244">
        <f t="shared" si="3"/>
        <v>0</v>
      </c>
      <c r="K42" s="245"/>
      <c r="L42" s="245"/>
      <c r="M42" s="245"/>
      <c r="N42" s="245"/>
      <c r="O42" s="245"/>
      <c r="P42" s="245"/>
      <c r="Q42" s="245"/>
      <c r="R42" s="246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8"/>
    </row>
    <row r="43" spans="1:39" ht="20.100000000000001" customHeight="1" x14ac:dyDescent="0.2">
      <c r="A43" s="147"/>
      <c r="B43" s="81"/>
      <c r="C43" s="79"/>
      <c r="D43" s="73">
        <f t="shared" si="2"/>
        <v>0</v>
      </c>
      <c r="E43" s="129">
        <f t="shared" si="0"/>
        <v>0</v>
      </c>
      <c r="F43" s="81"/>
      <c r="G43" s="82"/>
      <c r="H43" s="83">
        <f t="shared" si="1"/>
        <v>0</v>
      </c>
      <c r="I43" s="84"/>
      <c r="J43" s="244">
        <f t="shared" si="3"/>
        <v>0</v>
      </c>
      <c r="K43" s="245"/>
      <c r="L43" s="245"/>
      <c r="M43" s="245"/>
      <c r="N43" s="245"/>
      <c r="O43" s="245"/>
      <c r="P43" s="245"/>
      <c r="Q43" s="245"/>
      <c r="R43" s="246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51"/>
    </row>
    <row r="44" spans="1:39" ht="20.100000000000001" customHeight="1" x14ac:dyDescent="0.2">
      <c r="A44" s="77"/>
      <c r="B44" s="78"/>
      <c r="C44" s="79"/>
      <c r="D44" s="73">
        <f t="shared" si="2"/>
        <v>0</v>
      </c>
      <c r="E44" s="129">
        <f t="shared" si="0"/>
        <v>0</v>
      </c>
      <c r="F44" s="78"/>
      <c r="G44" s="79"/>
      <c r="H44" s="129">
        <f t="shared" si="1"/>
        <v>0</v>
      </c>
      <c r="I44" s="80"/>
      <c r="J44" s="244">
        <f t="shared" si="3"/>
        <v>0</v>
      </c>
      <c r="K44" s="245"/>
      <c r="L44" s="245"/>
      <c r="M44" s="245"/>
      <c r="N44" s="245"/>
      <c r="O44" s="245"/>
      <c r="P44" s="245"/>
      <c r="Q44" s="245"/>
      <c r="R44" s="246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8"/>
    </row>
    <row r="45" spans="1:39" ht="20.100000000000001" customHeight="1" x14ac:dyDescent="0.2">
      <c r="A45" s="77"/>
      <c r="B45" s="78"/>
      <c r="C45" s="79"/>
      <c r="D45" s="73">
        <f t="shared" si="2"/>
        <v>0</v>
      </c>
      <c r="E45" s="129">
        <f t="shared" si="0"/>
        <v>0</v>
      </c>
      <c r="F45" s="78"/>
      <c r="G45" s="79"/>
      <c r="H45" s="129">
        <f t="shared" si="1"/>
        <v>0</v>
      </c>
      <c r="I45" s="80"/>
      <c r="J45" s="244">
        <f t="shared" si="3"/>
        <v>0</v>
      </c>
      <c r="K45" s="245"/>
      <c r="L45" s="245"/>
      <c r="M45" s="245"/>
      <c r="N45" s="245"/>
      <c r="O45" s="245"/>
      <c r="P45" s="245"/>
      <c r="Q45" s="245"/>
      <c r="R45" s="246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8"/>
    </row>
    <row r="46" spans="1:39" ht="20.100000000000001" customHeight="1" x14ac:dyDescent="0.2">
      <c r="A46" s="77"/>
      <c r="B46" s="78"/>
      <c r="C46" s="79"/>
      <c r="D46" s="73">
        <f t="shared" si="2"/>
        <v>0</v>
      </c>
      <c r="E46" s="129">
        <f t="shared" si="0"/>
        <v>0</v>
      </c>
      <c r="F46" s="78"/>
      <c r="G46" s="79"/>
      <c r="H46" s="129">
        <f t="shared" si="1"/>
        <v>0</v>
      </c>
      <c r="I46" s="80"/>
      <c r="J46" s="244">
        <f t="shared" si="3"/>
        <v>0</v>
      </c>
      <c r="K46" s="245"/>
      <c r="L46" s="245"/>
      <c r="M46" s="245"/>
      <c r="N46" s="245"/>
      <c r="O46" s="245"/>
      <c r="P46" s="245"/>
      <c r="Q46" s="245"/>
      <c r="R46" s="246"/>
      <c r="S46" s="249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8"/>
    </row>
    <row r="47" spans="1:39" ht="20.100000000000001" customHeight="1" x14ac:dyDescent="0.2">
      <c r="A47" s="77"/>
      <c r="B47" s="78"/>
      <c r="C47" s="79"/>
      <c r="D47" s="73">
        <f t="shared" si="2"/>
        <v>0</v>
      </c>
      <c r="E47" s="129">
        <f t="shared" si="0"/>
        <v>0</v>
      </c>
      <c r="F47" s="78"/>
      <c r="G47" s="79"/>
      <c r="H47" s="129">
        <f t="shared" si="1"/>
        <v>0</v>
      </c>
      <c r="I47" s="80"/>
      <c r="J47" s="244">
        <f t="shared" si="3"/>
        <v>0</v>
      </c>
      <c r="K47" s="245"/>
      <c r="L47" s="245"/>
      <c r="M47" s="245"/>
      <c r="N47" s="245"/>
      <c r="O47" s="245"/>
      <c r="P47" s="245"/>
      <c r="Q47" s="245"/>
      <c r="R47" s="246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8"/>
    </row>
    <row r="48" spans="1:39" ht="20.100000000000001" customHeight="1" x14ac:dyDescent="0.2">
      <c r="A48" s="77"/>
      <c r="B48" s="78"/>
      <c r="C48" s="79"/>
      <c r="D48" s="73">
        <f t="shared" si="2"/>
        <v>0</v>
      </c>
      <c r="E48" s="129">
        <f t="shared" si="0"/>
        <v>0</v>
      </c>
      <c r="F48" s="78"/>
      <c r="G48" s="79"/>
      <c r="H48" s="129">
        <f t="shared" si="1"/>
        <v>0</v>
      </c>
      <c r="I48" s="80"/>
      <c r="J48" s="244">
        <f t="shared" si="3"/>
        <v>0</v>
      </c>
      <c r="K48" s="245"/>
      <c r="L48" s="245"/>
      <c r="M48" s="245"/>
      <c r="N48" s="245"/>
      <c r="O48" s="245"/>
      <c r="P48" s="245"/>
      <c r="Q48" s="245"/>
      <c r="R48" s="246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8"/>
    </row>
    <row r="49" spans="1:39" ht="20.100000000000001" customHeight="1" x14ac:dyDescent="0.2">
      <c r="A49" s="77"/>
      <c r="B49" s="78"/>
      <c r="C49" s="79"/>
      <c r="D49" s="73">
        <f t="shared" si="2"/>
        <v>0</v>
      </c>
      <c r="E49" s="129">
        <f t="shared" si="0"/>
        <v>0</v>
      </c>
      <c r="F49" s="78"/>
      <c r="G49" s="79"/>
      <c r="H49" s="129">
        <f t="shared" si="1"/>
        <v>0</v>
      </c>
      <c r="I49" s="80"/>
      <c r="J49" s="244">
        <f t="shared" si="3"/>
        <v>0</v>
      </c>
      <c r="K49" s="245"/>
      <c r="L49" s="245"/>
      <c r="M49" s="245"/>
      <c r="N49" s="245"/>
      <c r="O49" s="245"/>
      <c r="P49" s="245"/>
      <c r="Q49" s="245"/>
      <c r="R49" s="246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8"/>
    </row>
    <row r="50" spans="1:39" ht="20.100000000000001" customHeight="1" x14ac:dyDescent="0.2">
      <c r="A50" s="77"/>
      <c r="B50" s="78"/>
      <c r="C50" s="79"/>
      <c r="D50" s="73">
        <f t="shared" si="2"/>
        <v>0</v>
      </c>
      <c r="E50" s="129">
        <f t="shared" si="0"/>
        <v>0</v>
      </c>
      <c r="F50" s="78"/>
      <c r="G50" s="79"/>
      <c r="H50" s="129">
        <f t="shared" si="1"/>
        <v>0</v>
      </c>
      <c r="I50" s="80"/>
      <c r="J50" s="244">
        <f t="shared" si="3"/>
        <v>0</v>
      </c>
      <c r="K50" s="245"/>
      <c r="L50" s="245"/>
      <c r="M50" s="245"/>
      <c r="N50" s="245"/>
      <c r="O50" s="245"/>
      <c r="P50" s="245"/>
      <c r="Q50" s="245"/>
      <c r="R50" s="246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8"/>
    </row>
    <row r="51" spans="1:39" ht="20.100000000000001" customHeight="1" x14ac:dyDescent="0.2">
      <c r="A51" s="77"/>
      <c r="B51" s="78"/>
      <c r="C51" s="79"/>
      <c r="D51" s="73">
        <f t="shared" si="2"/>
        <v>0</v>
      </c>
      <c r="E51" s="129">
        <f t="shared" si="0"/>
        <v>0</v>
      </c>
      <c r="F51" s="78"/>
      <c r="G51" s="79"/>
      <c r="H51" s="129">
        <f t="shared" si="1"/>
        <v>0</v>
      </c>
      <c r="I51" s="80"/>
      <c r="J51" s="244">
        <f t="shared" si="3"/>
        <v>0</v>
      </c>
      <c r="K51" s="245"/>
      <c r="L51" s="245"/>
      <c r="M51" s="245"/>
      <c r="N51" s="245"/>
      <c r="O51" s="245"/>
      <c r="P51" s="245"/>
      <c r="Q51" s="245"/>
      <c r="R51" s="246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8"/>
    </row>
    <row r="52" spans="1:39" ht="20.100000000000001" customHeight="1" x14ac:dyDescent="0.2">
      <c r="A52" s="77"/>
      <c r="B52" s="78"/>
      <c r="C52" s="79"/>
      <c r="D52" s="73">
        <f t="shared" si="2"/>
        <v>0</v>
      </c>
      <c r="E52" s="129">
        <f t="shared" si="0"/>
        <v>0</v>
      </c>
      <c r="F52" s="78"/>
      <c r="G52" s="79"/>
      <c r="H52" s="129">
        <f t="shared" si="1"/>
        <v>0</v>
      </c>
      <c r="I52" s="80"/>
      <c r="J52" s="244">
        <f t="shared" si="3"/>
        <v>0</v>
      </c>
      <c r="K52" s="245"/>
      <c r="L52" s="245"/>
      <c r="M52" s="245"/>
      <c r="N52" s="245"/>
      <c r="O52" s="245"/>
      <c r="P52" s="245"/>
      <c r="Q52" s="245"/>
      <c r="R52" s="246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8"/>
    </row>
    <row r="53" spans="1:39" ht="20.100000000000001" customHeight="1" x14ac:dyDescent="0.2">
      <c r="A53" s="77"/>
      <c r="B53" s="78"/>
      <c r="C53" s="79"/>
      <c r="D53" s="73">
        <f t="shared" si="2"/>
        <v>0</v>
      </c>
      <c r="E53" s="129">
        <f t="shared" si="0"/>
        <v>0</v>
      </c>
      <c r="F53" s="78"/>
      <c r="G53" s="79"/>
      <c r="H53" s="129">
        <f t="shared" si="1"/>
        <v>0</v>
      </c>
      <c r="I53" s="80"/>
      <c r="J53" s="244">
        <f t="shared" si="3"/>
        <v>0</v>
      </c>
      <c r="K53" s="245"/>
      <c r="L53" s="245"/>
      <c r="M53" s="245"/>
      <c r="N53" s="245"/>
      <c r="O53" s="245"/>
      <c r="P53" s="245"/>
      <c r="Q53" s="245"/>
      <c r="R53" s="246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8"/>
    </row>
    <row r="54" spans="1:39" ht="20.100000000000001" customHeight="1" x14ac:dyDescent="0.2">
      <c r="A54" s="77"/>
      <c r="B54" s="78"/>
      <c r="C54" s="79"/>
      <c r="D54" s="73">
        <f t="shared" si="2"/>
        <v>0</v>
      </c>
      <c r="E54" s="129">
        <f t="shared" si="0"/>
        <v>0</v>
      </c>
      <c r="F54" s="78"/>
      <c r="G54" s="79"/>
      <c r="H54" s="129">
        <f t="shared" si="1"/>
        <v>0</v>
      </c>
      <c r="I54" s="80"/>
      <c r="J54" s="244">
        <f t="shared" si="3"/>
        <v>0</v>
      </c>
      <c r="K54" s="245"/>
      <c r="L54" s="245"/>
      <c r="M54" s="245"/>
      <c r="N54" s="245"/>
      <c r="O54" s="245"/>
      <c r="P54" s="245"/>
      <c r="Q54" s="245"/>
      <c r="R54" s="246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8"/>
    </row>
    <row r="55" spans="1:39" ht="20.100000000000001" customHeight="1" x14ac:dyDescent="0.2">
      <c r="A55" s="77"/>
      <c r="B55" s="78"/>
      <c r="C55" s="79"/>
      <c r="D55" s="73">
        <f t="shared" si="2"/>
        <v>0</v>
      </c>
      <c r="E55" s="129">
        <f t="shared" si="0"/>
        <v>0</v>
      </c>
      <c r="F55" s="78"/>
      <c r="G55" s="79"/>
      <c r="H55" s="129">
        <f t="shared" si="1"/>
        <v>0</v>
      </c>
      <c r="I55" s="80"/>
      <c r="J55" s="244">
        <f t="shared" si="3"/>
        <v>0</v>
      </c>
      <c r="K55" s="245"/>
      <c r="L55" s="245"/>
      <c r="M55" s="245"/>
      <c r="N55" s="245"/>
      <c r="O55" s="245"/>
      <c r="P55" s="245"/>
      <c r="Q55" s="245"/>
      <c r="R55" s="246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8"/>
    </row>
    <row r="56" spans="1:39" ht="20.100000000000001" customHeight="1" x14ac:dyDescent="0.2">
      <c r="A56" s="77"/>
      <c r="B56" s="78"/>
      <c r="C56" s="79"/>
      <c r="D56" s="73">
        <f t="shared" si="2"/>
        <v>0</v>
      </c>
      <c r="E56" s="129">
        <f t="shared" si="0"/>
        <v>0</v>
      </c>
      <c r="F56" s="78"/>
      <c r="G56" s="79"/>
      <c r="H56" s="129">
        <f t="shared" si="1"/>
        <v>0</v>
      </c>
      <c r="I56" s="80"/>
      <c r="J56" s="244">
        <f t="shared" si="3"/>
        <v>0</v>
      </c>
      <c r="K56" s="245"/>
      <c r="L56" s="245"/>
      <c r="M56" s="245"/>
      <c r="N56" s="245"/>
      <c r="O56" s="245"/>
      <c r="P56" s="245"/>
      <c r="Q56" s="245"/>
      <c r="R56" s="246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8"/>
    </row>
    <row r="57" spans="1:39" ht="39.75" customHeight="1" thickBot="1" x14ac:dyDescent="0.3">
      <c r="A57" s="85" t="s">
        <v>15</v>
      </c>
      <c r="B57" s="86" t="str">
        <f>IF((SUM(B35:B56))&gt;0,(SUM(B35:B56))," ")</f>
        <v xml:space="preserve"> </v>
      </c>
      <c r="C57" s="86" t="str">
        <f>IF((SUM(C35:C56))&gt;0,(SUM(C35:C56))," ")</f>
        <v xml:space="preserve"> </v>
      </c>
      <c r="E57" s="87"/>
      <c r="F57" s="88"/>
      <c r="G57" s="88"/>
      <c r="H57" s="87"/>
      <c r="I57" s="89" t="s">
        <v>53</v>
      </c>
      <c r="J57" s="252">
        <f>SUM(J35:J56)</f>
        <v>0</v>
      </c>
      <c r="K57" s="252"/>
      <c r="L57" s="252"/>
      <c r="M57" s="252"/>
      <c r="N57" s="252"/>
      <c r="O57" s="252"/>
      <c r="P57" s="252"/>
      <c r="Q57" s="252"/>
      <c r="R57" s="252"/>
      <c r="U57" s="90" t="s">
        <v>36</v>
      </c>
      <c r="V57" s="91"/>
      <c r="Z57" s="157"/>
      <c r="AA57" s="158"/>
      <c r="AB57" s="158"/>
      <c r="AC57" s="158"/>
      <c r="AD57" s="157"/>
      <c r="AE57" s="158"/>
      <c r="AF57" s="158"/>
      <c r="AG57" s="158"/>
      <c r="AH57" s="157"/>
      <c r="AI57" s="158"/>
      <c r="AJ57" s="158"/>
      <c r="AK57" s="158"/>
      <c r="AL57" s="96"/>
      <c r="AM57" s="96"/>
    </row>
    <row r="58" spans="1:39" ht="21" customHeight="1" thickTop="1" x14ac:dyDescent="0.2">
      <c r="A58" s="85"/>
      <c r="B58" s="159">
        <f>SUM(D35:D56)/1000</f>
        <v>0</v>
      </c>
      <c r="C58" s="159"/>
      <c r="D58" s="92"/>
      <c r="E58" s="87"/>
      <c r="F58" s="88"/>
      <c r="G58" s="88"/>
      <c r="H58" s="87"/>
      <c r="I58" s="93" t="s">
        <v>54</v>
      </c>
      <c r="J58" s="253">
        <f>B58*23</f>
        <v>0</v>
      </c>
      <c r="K58" s="253"/>
      <c r="L58" s="253"/>
      <c r="M58" s="253"/>
      <c r="N58" s="253"/>
      <c r="O58" s="253"/>
      <c r="P58" s="253"/>
      <c r="Q58" s="253"/>
      <c r="R58" s="253"/>
      <c r="V58" s="91"/>
      <c r="Z58" s="94" t="s">
        <v>37</v>
      </c>
    </row>
    <row r="59" spans="1:39" ht="13.5" customHeight="1" x14ac:dyDescent="0.2">
      <c r="A59" s="88"/>
      <c r="I59" s="95" t="s">
        <v>38</v>
      </c>
      <c r="J59" s="160"/>
      <c r="K59" s="160"/>
      <c r="L59" s="160"/>
      <c r="M59" s="160"/>
      <c r="N59" s="160"/>
      <c r="O59" s="160"/>
      <c r="P59" s="160"/>
    </row>
  </sheetData>
  <sheetProtection algorithmName="SHA-512" hashValue="EVedCtMA+2ZkR38QosYTTmuSheA60XNICeqeI4hP0v0DKbuLikNAPsWJqQyRR0Yif0EvAewplWPBVyWHW1Zyrw==" saltValue="dt/bMuNP2NoSStpzfZDitg==" spinCount="100000" sheet="1" objects="1" scenarios="1"/>
  <protectedRanges>
    <protectedRange sqref="U57:AM58" name="Bereich7"/>
    <protectedRange sqref="I35:I56" name="Bereich5"/>
    <protectedRange sqref="A35:C56" name="Bereich3"/>
    <protectedRange sqref="A6:I17" name="Bereich1"/>
    <protectedRange sqref="J3:AM32" name="Bereich2"/>
    <protectedRange sqref="F35:G56" name="Bereich4"/>
    <protectedRange sqref="S35:AM56" name="Bereich6"/>
  </protectedRanges>
  <mergeCells count="108">
    <mergeCell ref="A1:AM1"/>
    <mergeCell ref="J34:R34"/>
    <mergeCell ref="J54:R54"/>
    <mergeCell ref="S54:AM54"/>
    <mergeCell ref="J55:R55"/>
    <mergeCell ref="S55:AM55"/>
    <mergeCell ref="J56:R56"/>
    <mergeCell ref="S56:AM56"/>
    <mergeCell ref="J57:R57"/>
    <mergeCell ref="J58:R58"/>
    <mergeCell ref="J40:R40"/>
    <mergeCell ref="S40:AM40"/>
    <mergeCell ref="J41:R41"/>
    <mergeCell ref="S41:AM41"/>
    <mergeCell ref="J42:R42"/>
    <mergeCell ref="S42:AM42"/>
    <mergeCell ref="J43:R43"/>
    <mergeCell ref="S43:AM43"/>
    <mergeCell ref="J44:R44"/>
    <mergeCell ref="S44:AM44"/>
    <mergeCell ref="J35:R35"/>
    <mergeCell ref="S35:AM35"/>
    <mergeCell ref="J36:R36"/>
    <mergeCell ref="S36:AM36"/>
    <mergeCell ref="J37:R37"/>
    <mergeCell ref="S37:AM37"/>
    <mergeCell ref="J38:R38"/>
    <mergeCell ref="S38:AM38"/>
    <mergeCell ref="J39:R39"/>
    <mergeCell ref="S39:AM39"/>
    <mergeCell ref="J50:R50"/>
    <mergeCell ref="S50:AM50"/>
    <mergeCell ref="J51:R51"/>
    <mergeCell ref="S51:AM51"/>
    <mergeCell ref="J52:R52"/>
    <mergeCell ref="S52:AM52"/>
    <mergeCell ref="J53:R53"/>
    <mergeCell ref="S53:AM53"/>
    <mergeCell ref="J45:R45"/>
    <mergeCell ref="S45:AM45"/>
    <mergeCell ref="J46:R46"/>
    <mergeCell ref="S46:AM46"/>
    <mergeCell ref="J47:R47"/>
    <mergeCell ref="S47:AM47"/>
    <mergeCell ref="J48:R48"/>
    <mergeCell ref="S48:AM48"/>
    <mergeCell ref="J49:R49"/>
    <mergeCell ref="S49:AM49"/>
    <mergeCell ref="A2:AM2"/>
    <mergeCell ref="A3:I5"/>
    <mergeCell ref="J3:N3"/>
    <mergeCell ref="O3:T3"/>
    <mergeCell ref="U3:Z3"/>
    <mergeCell ref="AA3:AC3"/>
    <mergeCell ref="AD3:AF3"/>
    <mergeCell ref="AG3:AM7"/>
    <mergeCell ref="J4:N7"/>
    <mergeCell ref="O4:T7"/>
    <mergeCell ref="U4:Z7"/>
    <mergeCell ref="AA4:AC7"/>
    <mergeCell ref="A6:A8"/>
    <mergeCell ref="B6:I8"/>
    <mergeCell ref="J8:K8"/>
    <mergeCell ref="X8:Y8"/>
    <mergeCell ref="AL8:AM8"/>
    <mergeCell ref="J9:K12"/>
    <mergeCell ref="L9:W12"/>
    <mergeCell ref="X9:Y12"/>
    <mergeCell ref="Z9:AK12"/>
    <mergeCell ref="J13:L17"/>
    <mergeCell ref="M13:W17"/>
    <mergeCell ref="X13:AM17"/>
    <mergeCell ref="A14:A17"/>
    <mergeCell ref="B14:I17"/>
    <mergeCell ref="C27:C28"/>
    <mergeCell ref="F27:F29"/>
    <mergeCell ref="G27:G29"/>
    <mergeCell ref="I28:I34"/>
    <mergeCell ref="B30:B34"/>
    <mergeCell ref="C30:C34"/>
    <mergeCell ref="F30:F34"/>
    <mergeCell ref="G30:G34"/>
    <mergeCell ref="A9:A13"/>
    <mergeCell ref="B9:I13"/>
    <mergeCell ref="J30:U31"/>
    <mergeCell ref="V30:AA31"/>
    <mergeCell ref="AC32:AM32"/>
    <mergeCell ref="Z57:AC57"/>
    <mergeCell ref="AD57:AG57"/>
    <mergeCell ref="AH57:AK57"/>
    <mergeCell ref="B58:C58"/>
    <mergeCell ref="J59:P59"/>
    <mergeCell ref="A18:A34"/>
    <mergeCell ref="B18:E20"/>
    <mergeCell ref="F18:H20"/>
    <mergeCell ref="I18:I20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F24:G26"/>
    <mergeCell ref="B27:B29"/>
  </mergeCells>
  <conditionalFormatting sqref="A3">
    <cfRule type="expression" dxfId="43" priority="4">
      <formula>$AN$34&gt;120</formula>
    </cfRule>
  </conditionalFormatting>
  <conditionalFormatting sqref="A34:A35 A72:A90">
    <cfRule type="expression" dxfId="42" priority="3">
      <formula>AN34&gt;150</formula>
    </cfRule>
  </conditionalFormatting>
  <conditionalFormatting sqref="A54:A71">
    <cfRule type="expression" dxfId="41" priority="2">
      <formula>AN54&gt;150</formula>
    </cfRule>
  </conditionalFormatting>
  <conditionalFormatting sqref="A36:A53">
    <cfRule type="expression" dxfId="40" priority="1">
      <formula>AN36&gt;150</formula>
    </cfRule>
  </conditionalFormatting>
  <hyperlinks>
    <hyperlink ref="I58" r:id="rId1" xr:uid="{077FFE76-0762-4A67-A02E-A27A0F90B6CE}"/>
  </hyperlinks>
  <printOptions horizontalCentered="1"/>
  <pageMargins left="0.31496062992125984" right="0.31496062992125984" top="0.78740157480314965" bottom="0.59055118110236227" header="0.31496062992125984" footer="0.31496062992125984"/>
  <pageSetup paperSize="9" scale="70" fitToHeight="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59"/>
  <sheetViews>
    <sheetView zoomScaleNormal="100" workbookViewId="0">
      <selection activeCell="B6" sqref="B6:I8"/>
    </sheetView>
  </sheetViews>
  <sheetFormatPr baseColWidth="10" defaultColWidth="11.42578125" defaultRowHeight="21" customHeight="1" x14ac:dyDescent="0.2"/>
  <cols>
    <col min="1" max="1" width="13.5703125" style="51" customWidth="1"/>
    <col min="2" max="2" width="11.42578125" style="51" customWidth="1"/>
    <col min="3" max="3" width="15.140625" style="51" customWidth="1"/>
    <col min="4" max="4" width="25.85546875" style="51" hidden="1" customWidth="1"/>
    <col min="5" max="5" width="12.85546875" style="52" customWidth="1"/>
    <col min="6" max="7" width="11.42578125" style="51" customWidth="1"/>
    <col min="8" max="8" width="11.42578125" style="52" customWidth="1"/>
    <col min="9" max="9" width="14.42578125" style="52" customWidth="1"/>
    <col min="10" max="10" width="2.42578125" style="52" customWidth="1"/>
    <col min="11" max="27" width="2.42578125" style="51" customWidth="1"/>
    <col min="28" max="28" width="9.42578125" style="51" customWidth="1"/>
    <col min="29" max="37" width="2.42578125" style="51" customWidth="1"/>
    <col min="38" max="38" width="5.42578125" style="51" customWidth="1"/>
    <col min="39" max="39" width="5.5703125" style="51" customWidth="1"/>
    <col min="40" max="16384" width="11.42578125" style="51"/>
  </cols>
  <sheetData>
    <row r="1" spans="1:39" ht="21" customHeight="1" x14ac:dyDescent="0.2">
      <c r="A1" s="288" t="s">
        <v>107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90"/>
    </row>
    <row r="2" spans="1:39" ht="21" customHeight="1" x14ac:dyDescent="0.2">
      <c r="A2" s="291" t="s">
        <v>108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3"/>
    </row>
    <row r="3" spans="1:39" ht="13.5" customHeight="1" x14ac:dyDescent="0.2">
      <c r="A3" s="264" t="s">
        <v>10</v>
      </c>
      <c r="B3" s="264"/>
      <c r="C3" s="264"/>
      <c r="D3" s="264"/>
      <c r="E3" s="264"/>
      <c r="F3" s="264"/>
      <c r="G3" s="264"/>
      <c r="H3" s="264"/>
      <c r="I3" s="265"/>
      <c r="J3" s="268" t="s">
        <v>17</v>
      </c>
      <c r="K3" s="269"/>
      <c r="L3" s="269"/>
      <c r="M3" s="269"/>
      <c r="N3" s="270"/>
      <c r="O3" s="269" t="s">
        <v>92</v>
      </c>
      <c r="P3" s="269"/>
      <c r="Q3" s="269"/>
      <c r="R3" s="269"/>
      <c r="S3" s="269"/>
      <c r="T3" s="269"/>
      <c r="U3" s="268" t="s">
        <v>18</v>
      </c>
      <c r="V3" s="269"/>
      <c r="W3" s="269"/>
      <c r="X3" s="269"/>
      <c r="Y3" s="269"/>
      <c r="Z3" s="270"/>
      <c r="AA3" s="268" t="s">
        <v>19</v>
      </c>
      <c r="AB3" s="269"/>
      <c r="AC3" s="270"/>
      <c r="AD3" s="268" t="s">
        <v>20</v>
      </c>
      <c r="AE3" s="269"/>
      <c r="AF3" s="269"/>
      <c r="AG3" s="271">
        <f>J57</f>
        <v>0</v>
      </c>
      <c r="AH3" s="272"/>
      <c r="AI3" s="272"/>
      <c r="AJ3" s="272"/>
      <c r="AK3" s="272"/>
      <c r="AL3" s="272"/>
      <c r="AM3" s="273"/>
    </row>
    <row r="4" spans="1:39" ht="5.25" customHeight="1" x14ac:dyDescent="0.2">
      <c r="A4" s="266"/>
      <c r="B4" s="266"/>
      <c r="C4" s="266"/>
      <c r="D4" s="266"/>
      <c r="E4" s="266"/>
      <c r="F4" s="266"/>
      <c r="G4" s="266"/>
      <c r="H4" s="266"/>
      <c r="I4" s="267"/>
      <c r="J4" s="276"/>
      <c r="K4" s="277"/>
      <c r="L4" s="277"/>
      <c r="M4" s="277"/>
      <c r="N4" s="278"/>
      <c r="O4" s="220"/>
      <c r="P4" s="220"/>
      <c r="Q4" s="220"/>
      <c r="R4" s="220"/>
      <c r="S4" s="220"/>
      <c r="T4" s="202"/>
      <c r="U4" s="201"/>
      <c r="V4" s="220"/>
      <c r="W4" s="220"/>
      <c r="X4" s="220"/>
      <c r="Y4" s="220"/>
      <c r="Z4" s="202"/>
      <c r="AA4" s="282"/>
      <c r="AB4" s="283"/>
      <c r="AC4" s="284"/>
      <c r="AD4" s="53"/>
      <c r="AE4" s="53"/>
      <c r="AF4" s="130"/>
      <c r="AG4" s="272"/>
      <c r="AH4" s="272"/>
      <c r="AI4" s="272"/>
      <c r="AJ4" s="272"/>
      <c r="AK4" s="272"/>
      <c r="AL4" s="272"/>
      <c r="AM4" s="273"/>
    </row>
    <row r="5" spans="1:39" ht="5.25" customHeight="1" x14ac:dyDescent="0.2">
      <c r="A5" s="266"/>
      <c r="B5" s="266"/>
      <c r="C5" s="266"/>
      <c r="D5" s="266"/>
      <c r="E5" s="266"/>
      <c r="F5" s="266"/>
      <c r="G5" s="266"/>
      <c r="H5" s="266"/>
      <c r="I5" s="267"/>
      <c r="J5" s="276"/>
      <c r="K5" s="277"/>
      <c r="L5" s="277"/>
      <c r="M5" s="277"/>
      <c r="N5" s="278"/>
      <c r="O5" s="220"/>
      <c r="P5" s="220"/>
      <c r="Q5" s="220"/>
      <c r="R5" s="220"/>
      <c r="S5" s="220"/>
      <c r="T5" s="202"/>
      <c r="U5" s="201"/>
      <c r="V5" s="220"/>
      <c r="W5" s="220"/>
      <c r="X5" s="220"/>
      <c r="Y5" s="220"/>
      <c r="Z5" s="202"/>
      <c r="AA5" s="282"/>
      <c r="AB5" s="283"/>
      <c r="AC5" s="284"/>
      <c r="AD5" s="53"/>
      <c r="AE5" s="53"/>
      <c r="AF5" s="130"/>
      <c r="AG5" s="272"/>
      <c r="AH5" s="272"/>
      <c r="AI5" s="272"/>
      <c r="AJ5" s="272"/>
      <c r="AK5" s="272"/>
      <c r="AL5" s="272"/>
      <c r="AM5" s="273"/>
    </row>
    <row r="6" spans="1:39" ht="9" customHeight="1" x14ac:dyDescent="0.2">
      <c r="A6" s="189" t="s">
        <v>12</v>
      </c>
      <c r="B6" s="190"/>
      <c r="C6" s="191"/>
      <c r="D6" s="191"/>
      <c r="E6" s="191"/>
      <c r="F6" s="191"/>
      <c r="G6" s="191"/>
      <c r="H6" s="191"/>
      <c r="I6" s="191"/>
      <c r="J6" s="276"/>
      <c r="K6" s="277"/>
      <c r="L6" s="277"/>
      <c r="M6" s="277"/>
      <c r="N6" s="278"/>
      <c r="O6" s="220"/>
      <c r="P6" s="220"/>
      <c r="Q6" s="220"/>
      <c r="R6" s="220"/>
      <c r="S6" s="220"/>
      <c r="T6" s="202"/>
      <c r="U6" s="201"/>
      <c r="V6" s="220"/>
      <c r="W6" s="220"/>
      <c r="X6" s="220"/>
      <c r="Y6" s="220"/>
      <c r="Z6" s="202"/>
      <c r="AA6" s="282"/>
      <c r="AB6" s="283"/>
      <c r="AC6" s="284"/>
      <c r="AD6" s="53"/>
      <c r="AE6" s="53"/>
      <c r="AF6" s="130"/>
      <c r="AG6" s="272"/>
      <c r="AH6" s="272"/>
      <c r="AI6" s="272"/>
      <c r="AJ6" s="272"/>
      <c r="AK6" s="272"/>
      <c r="AL6" s="272"/>
      <c r="AM6" s="273"/>
    </row>
    <row r="7" spans="1:39" ht="5.25" customHeight="1" thickBot="1" x14ac:dyDescent="0.25">
      <c r="A7" s="189"/>
      <c r="B7" s="193"/>
      <c r="C7" s="194"/>
      <c r="D7" s="194"/>
      <c r="E7" s="194"/>
      <c r="F7" s="194"/>
      <c r="G7" s="194"/>
      <c r="H7" s="194"/>
      <c r="I7" s="194"/>
      <c r="J7" s="279"/>
      <c r="K7" s="280"/>
      <c r="L7" s="280"/>
      <c r="M7" s="280"/>
      <c r="N7" s="281"/>
      <c r="O7" s="222"/>
      <c r="P7" s="222"/>
      <c r="Q7" s="222"/>
      <c r="R7" s="222"/>
      <c r="S7" s="222"/>
      <c r="T7" s="204"/>
      <c r="U7" s="203"/>
      <c r="V7" s="222"/>
      <c r="W7" s="222"/>
      <c r="X7" s="222"/>
      <c r="Y7" s="222"/>
      <c r="Z7" s="204"/>
      <c r="AA7" s="285"/>
      <c r="AB7" s="286"/>
      <c r="AC7" s="287"/>
      <c r="AD7" s="54"/>
      <c r="AE7" s="54"/>
      <c r="AF7" s="131"/>
      <c r="AG7" s="274"/>
      <c r="AH7" s="274"/>
      <c r="AI7" s="274"/>
      <c r="AJ7" s="274"/>
      <c r="AK7" s="274"/>
      <c r="AL7" s="274"/>
      <c r="AM7" s="275"/>
    </row>
    <row r="8" spans="1:39" ht="11.25" customHeight="1" x14ac:dyDescent="0.2">
      <c r="A8" s="189"/>
      <c r="B8" s="196"/>
      <c r="C8" s="197"/>
      <c r="D8" s="197"/>
      <c r="E8" s="197"/>
      <c r="F8" s="197"/>
      <c r="G8" s="197"/>
      <c r="H8" s="197"/>
      <c r="I8" s="198"/>
      <c r="J8" s="168" t="s">
        <v>21</v>
      </c>
      <c r="K8" s="170"/>
      <c r="L8" s="55" t="s">
        <v>22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7"/>
      <c r="X8" s="168" t="s">
        <v>23</v>
      </c>
      <c r="Y8" s="262"/>
      <c r="Z8" s="58" t="s">
        <v>24</v>
      </c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7"/>
      <c r="AL8" s="178" t="s">
        <v>25</v>
      </c>
      <c r="AM8" s="263"/>
    </row>
    <row r="9" spans="1:39" ht="5.25" customHeight="1" x14ac:dyDescent="0.2">
      <c r="A9" s="189" t="s">
        <v>11</v>
      </c>
      <c r="B9" s="190"/>
      <c r="C9" s="191"/>
      <c r="D9" s="191"/>
      <c r="E9" s="191"/>
      <c r="F9" s="191"/>
      <c r="G9" s="191"/>
      <c r="H9" s="191"/>
      <c r="I9" s="192"/>
      <c r="J9" s="199"/>
      <c r="K9" s="200"/>
      <c r="L9" s="205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7"/>
      <c r="X9" s="205"/>
      <c r="Y9" s="214"/>
      <c r="Z9" s="217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00"/>
      <c r="AL9" s="59"/>
      <c r="AM9" s="60"/>
    </row>
    <row r="10" spans="1:39" ht="4.5" customHeight="1" x14ac:dyDescent="0.2">
      <c r="A10" s="189"/>
      <c r="B10" s="193"/>
      <c r="C10" s="194"/>
      <c r="D10" s="194"/>
      <c r="E10" s="194"/>
      <c r="F10" s="194"/>
      <c r="G10" s="194"/>
      <c r="H10" s="194"/>
      <c r="I10" s="195"/>
      <c r="J10" s="201"/>
      <c r="K10" s="202"/>
      <c r="L10" s="208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  <c r="X10" s="208"/>
      <c r="Y10" s="215"/>
      <c r="Z10" s="219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02"/>
      <c r="AL10" s="59"/>
      <c r="AM10" s="60"/>
    </row>
    <row r="11" spans="1:39" ht="12.75" customHeight="1" x14ac:dyDescent="0.2">
      <c r="A11" s="189"/>
      <c r="B11" s="193"/>
      <c r="C11" s="194"/>
      <c r="D11" s="194"/>
      <c r="E11" s="194"/>
      <c r="F11" s="194"/>
      <c r="G11" s="194"/>
      <c r="H11" s="194"/>
      <c r="I11" s="195"/>
      <c r="J11" s="201"/>
      <c r="K11" s="202"/>
      <c r="L11" s="208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10"/>
      <c r="X11" s="208"/>
      <c r="Y11" s="215"/>
      <c r="Z11" s="219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02"/>
      <c r="AL11" s="59"/>
      <c r="AM11" s="60"/>
    </row>
    <row r="12" spans="1:39" ht="5.25" customHeight="1" thickBot="1" x14ac:dyDescent="0.25">
      <c r="A12" s="189"/>
      <c r="B12" s="193"/>
      <c r="C12" s="194"/>
      <c r="D12" s="194"/>
      <c r="E12" s="194"/>
      <c r="F12" s="194"/>
      <c r="G12" s="194"/>
      <c r="H12" s="194"/>
      <c r="I12" s="195"/>
      <c r="J12" s="203"/>
      <c r="K12" s="204"/>
      <c r="L12" s="211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3"/>
      <c r="X12" s="211"/>
      <c r="Y12" s="216"/>
      <c r="Z12" s="221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04"/>
      <c r="AL12" s="61"/>
      <c r="AM12" s="62"/>
    </row>
    <row r="13" spans="1:39" ht="5.25" customHeight="1" x14ac:dyDescent="0.2">
      <c r="A13" s="189"/>
      <c r="B13" s="196"/>
      <c r="C13" s="197"/>
      <c r="D13" s="197"/>
      <c r="E13" s="197"/>
      <c r="F13" s="197"/>
      <c r="G13" s="197"/>
      <c r="H13" s="197"/>
      <c r="I13" s="198"/>
      <c r="J13" s="223" t="s">
        <v>26</v>
      </c>
      <c r="K13" s="224"/>
      <c r="L13" s="225"/>
      <c r="M13" s="232" t="s">
        <v>109</v>
      </c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9"/>
    </row>
    <row r="14" spans="1:39" ht="5.25" customHeight="1" x14ac:dyDescent="0.2">
      <c r="A14" s="189" t="s">
        <v>13</v>
      </c>
      <c r="B14" s="309"/>
      <c r="C14" s="310"/>
      <c r="D14" s="310"/>
      <c r="E14" s="310"/>
      <c r="F14" s="310"/>
      <c r="G14" s="310"/>
      <c r="H14" s="310"/>
      <c r="I14" s="311"/>
      <c r="J14" s="226"/>
      <c r="K14" s="227"/>
      <c r="L14" s="228"/>
      <c r="M14" s="234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1"/>
    </row>
    <row r="15" spans="1:39" ht="5.25" customHeight="1" x14ac:dyDescent="0.2">
      <c r="A15" s="189"/>
      <c r="B15" s="312"/>
      <c r="C15" s="313"/>
      <c r="D15" s="313"/>
      <c r="E15" s="313"/>
      <c r="F15" s="313"/>
      <c r="G15" s="313"/>
      <c r="H15" s="313"/>
      <c r="I15" s="314"/>
      <c r="J15" s="226"/>
      <c r="K15" s="227"/>
      <c r="L15" s="228"/>
      <c r="M15" s="234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1"/>
    </row>
    <row r="16" spans="1:39" ht="11.25" customHeight="1" x14ac:dyDescent="0.2">
      <c r="A16" s="189"/>
      <c r="B16" s="312"/>
      <c r="C16" s="313"/>
      <c r="D16" s="313"/>
      <c r="E16" s="313"/>
      <c r="F16" s="313"/>
      <c r="G16" s="313"/>
      <c r="H16" s="313"/>
      <c r="I16" s="314"/>
      <c r="J16" s="226"/>
      <c r="K16" s="227"/>
      <c r="L16" s="228"/>
      <c r="M16" s="234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1"/>
    </row>
    <row r="17" spans="1:39" ht="5.25" customHeight="1" thickBot="1" x14ac:dyDescent="0.25">
      <c r="A17" s="189"/>
      <c r="B17" s="315"/>
      <c r="C17" s="316"/>
      <c r="D17" s="316"/>
      <c r="E17" s="316"/>
      <c r="F17" s="316"/>
      <c r="G17" s="316"/>
      <c r="H17" s="316"/>
      <c r="I17" s="317"/>
      <c r="J17" s="229"/>
      <c r="K17" s="230"/>
      <c r="L17" s="231"/>
      <c r="M17" s="236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3"/>
    </row>
    <row r="18" spans="1:39" ht="11.25" customHeight="1" x14ac:dyDescent="0.2">
      <c r="A18" s="161" t="s">
        <v>0</v>
      </c>
      <c r="B18" s="164" t="s">
        <v>1</v>
      </c>
      <c r="C18" s="164"/>
      <c r="D18" s="164"/>
      <c r="E18" s="164"/>
      <c r="F18" s="165" t="s">
        <v>2</v>
      </c>
      <c r="G18" s="164"/>
      <c r="H18" s="164"/>
      <c r="I18" s="166" t="s">
        <v>35</v>
      </c>
      <c r="J18" s="168" t="s">
        <v>27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70"/>
      <c r="AA18" s="168" t="s">
        <v>28</v>
      </c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70"/>
    </row>
    <row r="19" spans="1:39" ht="7.5" customHeight="1" x14ac:dyDescent="0.2">
      <c r="A19" s="162"/>
      <c r="B19" s="164"/>
      <c r="C19" s="164"/>
      <c r="D19" s="164"/>
      <c r="E19" s="164"/>
      <c r="F19" s="165"/>
      <c r="G19" s="164"/>
      <c r="H19" s="164"/>
      <c r="I19" s="167"/>
      <c r="J19" s="59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60"/>
      <c r="AA19" s="59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60"/>
    </row>
    <row r="20" spans="1:39" ht="7.5" customHeight="1" x14ac:dyDescent="0.2">
      <c r="A20" s="162"/>
      <c r="B20" s="164"/>
      <c r="C20" s="164"/>
      <c r="D20" s="164"/>
      <c r="E20" s="164"/>
      <c r="F20" s="165"/>
      <c r="G20" s="164"/>
      <c r="H20" s="164"/>
      <c r="I20" s="167"/>
      <c r="J20" s="59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60"/>
      <c r="AA20" s="59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60"/>
    </row>
    <row r="21" spans="1:39" ht="7.5" customHeight="1" x14ac:dyDescent="0.2">
      <c r="A21" s="162"/>
      <c r="B21" s="171" t="s">
        <v>16</v>
      </c>
      <c r="C21" s="171"/>
      <c r="D21" s="88"/>
      <c r="E21" s="172" t="s">
        <v>4</v>
      </c>
      <c r="F21" s="174" t="s">
        <v>16</v>
      </c>
      <c r="G21" s="171"/>
      <c r="H21" s="175" t="s">
        <v>4</v>
      </c>
      <c r="I21" s="177" t="s">
        <v>8</v>
      </c>
      <c r="J21" s="59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60"/>
      <c r="AA21" s="59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60"/>
    </row>
    <row r="22" spans="1:39" ht="7.5" customHeight="1" thickBot="1" x14ac:dyDescent="0.25">
      <c r="A22" s="162"/>
      <c r="B22" s="171"/>
      <c r="C22" s="171"/>
      <c r="D22" s="88"/>
      <c r="E22" s="172"/>
      <c r="F22" s="174"/>
      <c r="G22" s="171"/>
      <c r="H22" s="175"/>
      <c r="I22" s="177"/>
      <c r="J22" s="61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2"/>
      <c r="AA22" s="61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2"/>
    </row>
    <row r="23" spans="1:39" ht="11.25" customHeight="1" x14ac:dyDescent="0.2">
      <c r="A23" s="162"/>
      <c r="B23" s="171"/>
      <c r="C23" s="171"/>
      <c r="D23" s="88"/>
      <c r="E23" s="172"/>
      <c r="F23" s="174"/>
      <c r="G23" s="171"/>
      <c r="H23" s="175"/>
      <c r="I23" s="177"/>
      <c r="J23" s="178" t="s">
        <v>29</v>
      </c>
      <c r="K23" s="179"/>
      <c r="L23" s="179"/>
      <c r="M23" s="179"/>
      <c r="N23" s="179"/>
      <c r="O23" s="179"/>
      <c r="P23" s="179"/>
      <c r="Q23" s="64"/>
      <c r="R23" s="64"/>
      <c r="S23" s="65" t="s">
        <v>30</v>
      </c>
      <c r="T23" s="64"/>
      <c r="U23" s="64"/>
      <c r="V23" s="64"/>
      <c r="W23" s="64"/>
      <c r="X23" s="64"/>
      <c r="Y23" s="64"/>
      <c r="Z23" s="66"/>
      <c r="AA23" s="168" t="s">
        <v>31</v>
      </c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70"/>
    </row>
    <row r="24" spans="1:39" ht="7.5" customHeight="1" x14ac:dyDescent="0.2">
      <c r="A24" s="162"/>
      <c r="B24" s="171" t="s">
        <v>3</v>
      </c>
      <c r="C24" s="171"/>
      <c r="D24" s="88"/>
      <c r="E24" s="172"/>
      <c r="F24" s="174" t="s">
        <v>3</v>
      </c>
      <c r="G24" s="171"/>
      <c r="H24" s="175"/>
      <c r="I24" s="177"/>
      <c r="J24" s="59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60"/>
      <c r="AA24" s="59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60"/>
    </row>
    <row r="25" spans="1:39" ht="7.5" customHeight="1" x14ac:dyDescent="0.2">
      <c r="A25" s="162"/>
      <c r="B25" s="171"/>
      <c r="C25" s="171"/>
      <c r="D25" s="88"/>
      <c r="E25" s="172"/>
      <c r="F25" s="174"/>
      <c r="G25" s="171"/>
      <c r="H25" s="175"/>
      <c r="I25" s="177"/>
      <c r="J25" s="59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60"/>
      <c r="AA25" s="59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60"/>
    </row>
    <row r="26" spans="1:39" ht="7.5" customHeight="1" x14ac:dyDescent="0.2">
      <c r="A26" s="162"/>
      <c r="B26" s="171"/>
      <c r="C26" s="171"/>
      <c r="D26" s="88"/>
      <c r="E26" s="172"/>
      <c r="F26" s="174"/>
      <c r="G26" s="171"/>
      <c r="H26" s="175"/>
      <c r="I26" s="177"/>
      <c r="J26" s="59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60"/>
      <c r="AA26" s="59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60"/>
    </row>
    <row r="27" spans="1:39" ht="7.5" customHeight="1" thickBot="1" x14ac:dyDescent="0.25">
      <c r="A27" s="162"/>
      <c r="B27" s="180" t="s">
        <v>5</v>
      </c>
      <c r="C27" s="181" t="s">
        <v>6</v>
      </c>
      <c r="D27" s="128"/>
      <c r="E27" s="172"/>
      <c r="F27" s="174" t="s">
        <v>7</v>
      </c>
      <c r="G27" s="171" t="s">
        <v>34</v>
      </c>
      <c r="H27" s="175"/>
      <c r="I27" s="177"/>
      <c r="J27" s="61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2"/>
      <c r="AA27" s="61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2"/>
    </row>
    <row r="28" spans="1:39" ht="11.25" customHeight="1" x14ac:dyDescent="0.2">
      <c r="A28" s="162"/>
      <c r="B28" s="180"/>
      <c r="C28" s="182"/>
      <c r="D28" s="128"/>
      <c r="E28" s="172"/>
      <c r="F28" s="174"/>
      <c r="G28" s="171"/>
      <c r="H28" s="175"/>
      <c r="I28" s="183" t="s">
        <v>9</v>
      </c>
      <c r="J28" s="132" t="s">
        <v>85</v>
      </c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 t="s">
        <v>32</v>
      </c>
      <c r="AD28" s="133"/>
      <c r="AE28" s="133"/>
      <c r="AF28" s="133"/>
      <c r="AG28" s="133"/>
      <c r="AH28" s="133"/>
      <c r="AI28" s="133"/>
      <c r="AJ28" s="133"/>
      <c r="AK28" s="133"/>
      <c r="AL28" s="133"/>
      <c r="AM28" s="134"/>
    </row>
    <row r="29" spans="1:39" ht="24" customHeight="1" x14ac:dyDescent="0.2">
      <c r="A29" s="162"/>
      <c r="B29" s="180"/>
      <c r="C29" s="1" t="s">
        <v>47</v>
      </c>
      <c r="D29" s="67">
        <f>VLOOKUP(C29,[2]Emissionsfaktoren!A3:B19,2,FALSE)</f>
        <v>0.17224999999999999</v>
      </c>
      <c r="E29" s="172"/>
      <c r="F29" s="174"/>
      <c r="G29" s="171"/>
      <c r="H29" s="175"/>
      <c r="I29" s="183"/>
      <c r="J29" s="135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7"/>
    </row>
    <row r="30" spans="1:39" ht="5.25" customHeight="1" x14ac:dyDescent="0.2">
      <c r="A30" s="162"/>
      <c r="B30" s="185">
        <v>0.1</v>
      </c>
      <c r="C30" s="185">
        <v>0.38</v>
      </c>
      <c r="D30" s="126"/>
      <c r="E30" s="172"/>
      <c r="F30" s="187" t="s">
        <v>33</v>
      </c>
      <c r="G30" s="185">
        <v>0.02</v>
      </c>
      <c r="H30" s="175"/>
      <c r="I30" s="183"/>
      <c r="J30" s="149" t="s">
        <v>91</v>
      </c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3"/>
      <c r="W30" s="153"/>
      <c r="X30" s="153"/>
      <c r="Y30" s="153"/>
      <c r="Z30" s="153"/>
      <c r="AA30" s="153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7"/>
    </row>
    <row r="31" spans="1:39" ht="14.25" customHeight="1" x14ac:dyDescent="0.2">
      <c r="A31" s="162"/>
      <c r="B31" s="185"/>
      <c r="C31" s="185"/>
      <c r="D31" s="126"/>
      <c r="E31" s="172"/>
      <c r="F31" s="187"/>
      <c r="G31" s="185"/>
      <c r="H31" s="175"/>
      <c r="I31" s="183"/>
      <c r="J31" s="151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4"/>
      <c r="W31" s="154"/>
      <c r="X31" s="154"/>
      <c r="Y31" s="154"/>
      <c r="Z31" s="154"/>
      <c r="AA31" s="154"/>
      <c r="AB31" s="138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40"/>
    </row>
    <row r="32" spans="1:39" ht="6" customHeight="1" thickBot="1" x14ac:dyDescent="0.25">
      <c r="A32" s="162"/>
      <c r="B32" s="185"/>
      <c r="C32" s="185"/>
      <c r="D32" s="126"/>
      <c r="E32" s="172"/>
      <c r="F32" s="187"/>
      <c r="G32" s="185"/>
      <c r="H32" s="175"/>
      <c r="I32" s="183"/>
      <c r="J32" s="141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6"/>
    </row>
    <row r="33" spans="1:39" ht="7.5" customHeight="1" x14ac:dyDescent="0.2">
      <c r="A33" s="162"/>
      <c r="B33" s="185"/>
      <c r="C33" s="185"/>
      <c r="D33" s="126"/>
      <c r="E33" s="172"/>
      <c r="F33" s="187"/>
      <c r="G33" s="185"/>
      <c r="H33" s="175"/>
      <c r="I33" s="183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</row>
    <row r="34" spans="1:39" ht="14.25" customHeight="1" x14ac:dyDescent="0.2">
      <c r="A34" s="163"/>
      <c r="B34" s="186"/>
      <c r="C34" s="186"/>
      <c r="D34" s="127"/>
      <c r="E34" s="173"/>
      <c r="F34" s="188"/>
      <c r="G34" s="186"/>
      <c r="H34" s="176"/>
      <c r="I34" s="184"/>
      <c r="J34" s="254" t="s">
        <v>14</v>
      </c>
      <c r="K34" s="255"/>
      <c r="L34" s="255"/>
      <c r="M34" s="255"/>
      <c r="N34" s="255"/>
      <c r="O34" s="255"/>
      <c r="P34" s="255"/>
      <c r="Q34" s="255"/>
      <c r="R34" s="256"/>
      <c r="S34" s="143" t="s">
        <v>93</v>
      </c>
      <c r="T34" s="144"/>
      <c r="U34" s="145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6"/>
    </row>
    <row r="35" spans="1:39" ht="20.100000000000001" customHeight="1" x14ac:dyDescent="0.2">
      <c r="A35" s="70"/>
      <c r="B35" s="71"/>
      <c r="C35" s="72"/>
      <c r="D35" s="73">
        <f>C35*$D$29</f>
        <v>0</v>
      </c>
      <c r="E35" s="74">
        <f t="shared" ref="E35:E56" si="0">IF(B35*B$30+C35*C$30&gt;0,B35*B$30+C35*C$30,0)</f>
        <v>0</v>
      </c>
      <c r="F35" s="75"/>
      <c r="G35" s="72"/>
      <c r="H35" s="129">
        <f t="shared" ref="H35:H56" si="1">IF(F35&gt;0,F35*G35*G$30,0)</f>
        <v>0</v>
      </c>
      <c r="I35" s="76"/>
      <c r="J35" s="257">
        <f>IF(B35+C35+F35+G35+I35&gt;0,(E35+H35+I35),0)</f>
        <v>0</v>
      </c>
      <c r="K35" s="258"/>
      <c r="L35" s="258"/>
      <c r="M35" s="258"/>
      <c r="N35" s="258"/>
      <c r="O35" s="258"/>
      <c r="P35" s="258"/>
      <c r="Q35" s="258"/>
      <c r="R35" s="259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1"/>
    </row>
    <row r="36" spans="1:39" ht="20.100000000000001" customHeight="1" x14ac:dyDescent="0.2">
      <c r="A36" s="77"/>
      <c r="B36" s="78"/>
      <c r="C36" s="79"/>
      <c r="D36" s="73">
        <f t="shared" ref="D36:D56" si="2">C36*$D$29</f>
        <v>0</v>
      </c>
      <c r="E36" s="129">
        <f t="shared" si="0"/>
        <v>0</v>
      </c>
      <c r="F36" s="78"/>
      <c r="G36" s="79"/>
      <c r="H36" s="129">
        <f>IF(F36&gt;0,F36*G36*G$30,0)</f>
        <v>0</v>
      </c>
      <c r="I36" s="80"/>
      <c r="J36" s="244">
        <f>IF(B36+C36+F36+G36+I36&gt;0,(E36+H36+I36),0)</f>
        <v>0</v>
      </c>
      <c r="K36" s="245"/>
      <c r="L36" s="245"/>
      <c r="M36" s="245"/>
      <c r="N36" s="245"/>
      <c r="O36" s="245"/>
      <c r="P36" s="245"/>
      <c r="Q36" s="245"/>
      <c r="R36" s="246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8"/>
    </row>
    <row r="37" spans="1:39" ht="20.100000000000001" customHeight="1" x14ac:dyDescent="0.2">
      <c r="A37" s="77"/>
      <c r="B37" s="78"/>
      <c r="C37" s="79"/>
      <c r="D37" s="73">
        <f t="shared" si="2"/>
        <v>0</v>
      </c>
      <c r="E37" s="129">
        <f t="shared" si="0"/>
        <v>0</v>
      </c>
      <c r="F37" s="78"/>
      <c r="G37" s="79"/>
      <c r="H37" s="129">
        <f>IF(F37&gt;0,F37*G37*G$30,0)</f>
        <v>0</v>
      </c>
      <c r="I37" s="80"/>
      <c r="J37" s="244">
        <f>IF(B37+C37+F37+G37+I37&gt;0,(E37+H37+I37),0)</f>
        <v>0</v>
      </c>
      <c r="K37" s="245"/>
      <c r="L37" s="245"/>
      <c r="M37" s="245"/>
      <c r="N37" s="245"/>
      <c r="O37" s="245"/>
      <c r="P37" s="245"/>
      <c r="Q37" s="245"/>
      <c r="R37" s="246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8"/>
    </row>
    <row r="38" spans="1:39" ht="20.100000000000001" customHeight="1" x14ac:dyDescent="0.2">
      <c r="A38" s="77"/>
      <c r="B38" s="78"/>
      <c r="C38" s="79"/>
      <c r="D38" s="73">
        <f t="shared" si="2"/>
        <v>0</v>
      </c>
      <c r="E38" s="129">
        <f t="shared" si="0"/>
        <v>0</v>
      </c>
      <c r="F38" s="78"/>
      <c r="G38" s="79"/>
      <c r="H38" s="129">
        <f t="shared" si="1"/>
        <v>0</v>
      </c>
      <c r="I38" s="80"/>
      <c r="J38" s="244">
        <f t="shared" ref="J38:J56" si="3">IF(B38+C38+F38+G38+I38&gt;0,(E38+H38+I38),0)</f>
        <v>0</v>
      </c>
      <c r="K38" s="245"/>
      <c r="L38" s="245"/>
      <c r="M38" s="245"/>
      <c r="N38" s="245"/>
      <c r="O38" s="245"/>
      <c r="P38" s="245"/>
      <c r="Q38" s="245"/>
      <c r="R38" s="246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8"/>
    </row>
    <row r="39" spans="1:39" ht="20.100000000000001" customHeight="1" x14ac:dyDescent="0.2">
      <c r="A39" s="77"/>
      <c r="B39" s="78"/>
      <c r="C39" s="79"/>
      <c r="D39" s="73">
        <f t="shared" si="2"/>
        <v>0</v>
      </c>
      <c r="E39" s="129">
        <f t="shared" si="0"/>
        <v>0</v>
      </c>
      <c r="F39" s="78"/>
      <c r="G39" s="79"/>
      <c r="H39" s="129">
        <f t="shared" si="1"/>
        <v>0</v>
      </c>
      <c r="I39" s="80"/>
      <c r="J39" s="244">
        <f t="shared" si="3"/>
        <v>0</v>
      </c>
      <c r="K39" s="245"/>
      <c r="L39" s="245"/>
      <c r="M39" s="245"/>
      <c r="N39" s="245"/>
      <c r="O39" s="245"/>
      <c r="P39" s="245"/>
      <c r="Q39" s="245"/>
      <c r="R39" s="246"/>
      <c r="S39" s="249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8"/>
    </row>
    <row r="40" spans="1:39" ht="20.100000000000001" customHeight="1" x14ac:dyDescent="0.2">
      <c r="A40" s="77"/>
      <c r="B40" s="78"/>
      <c r="C40" s="79"/>
      <c r="D40" s="73">
        <f t="shared" si="2"/>
        <v>0</v>
      </c>
      <c r="E40" s="129">
        <f t="shared" si="0"/>
        <v>0</v>
      </c>
      <c r="F40" s="78"/>
      <c r="G40" s="79"/>
      <c r="H40" s="129">
        <f t="shared" si="1"/>
        <v>0</v>
      </c>
      <c r="I40" s="80"/>
      <c r="J40" s="244">
        <f t="shared" si="3"/>
        <v>0</v>
      </c>
      <c r="K40" s="245"/>
      <c r="L40" s="245"/>
      <c r="M40" s="245"/>
      <c r="N40" s="245"/>
      <c r="O40" s="245"/>
      <c r="P40" s="245"/>
      <c r="Q40" s="245"/>
      <c r="R40" s="246"/>
      <c r="S40" s="250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51"/>
    </row>
    <row r="41" spans="1:39" ht="20.100000000000001" customHeight="1" x14ac:dyDescent="0.2">
      <c r="A41" s="77"/>
      <c r="B41" s="78"/>
      <c r="C41" s="79"/>
      <c r="D41" s="73">
        <f t="shared" si="2"/>
        <v>0</v>
      </c>
      <c r="E41" s="129">
        <f t="shared" si="0"/>
        <v>0</v>
      </c>
      <c r="F41" s="78"/>
      <c r="G41" s="79"/>
      <c r="H41" s="129">
        <f t="shared" si="1"/>
        <v>0</v>
      </c>
      <c r="I41" s="80"/>
      <c r="J41" s="244">
        <f t="shared" si="3"/>
        <v>0</v>
      </c>
      <c r="K41" s="245"/>
      <c r="L41" s="245"/>
      <c r="M41" s="245"/>
      <c r="N41" s="245"/>
      <c r="O41" s="245"/>
      <c r="P41" s="245"/>
      <c r="Q41" s="245"/>
      <c r="R41" s="246"/>
      <c r="S41" s="249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8"/>
    </row>
    <row r="42" spans="1:39" ht="20.100000000000001" customHeight="1" x14ac:dyDescent="0.2">
      <c r="A42" s="77"/>
      <c r="B42" s="78"/>
      <c r="C42" s="79"/>
      <c r="D42" s="73">
        <f t="shared" si="2"/>
        <v>0</v>
      </c>
      <c r="E42" s="129">
        <f t="shared" si="0"/>
        <v>0</v>
      </c>
      <c r="F42" s="78"/>
      <c r="G42" s="79"/>
      <c r="H42" s="129">
        <f t="shared" si="1"/>
        <v>0</v>
      </c>
      <c r="I42" s="80"/>
      <c r="J42" s="244">
        <f t="shared" si="3"/>
        <v>0</v>
      </c>
      <c r="K42" s="245"/>
      <c r="L42" s="245"/>
      <c r="M42" s="245"/>
      <c r="N42" s="245"/>
      <c r="O42" s="245"/>
      <c r="P42" s="245"/>
      <c r="Q42" s="245"/>
      <c r="R42" s="246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8"/>
    </row>
    <row r="43" spans="1:39" ht="20.100000000000001" customHeight="1" x14ac:dyDescent="0.2">
      <c r="A43" s="147"/>
      <c r="B43" s="81"/>
      <c r="C43" s="79"/>
      <c r="D43" s="73">
        <f t="shared" si="2"/>
        <v>0</v>
      </c>
      <c r="E43" s="129">
        <f t="shared" si="0"/>
        <v>0</v>
      </c>
      <c r="F43" s="81"/>
      <c r="G43" s="82"/>
      <c r="H43" s="83">
        <f t="shared" si="1"/>
        <v>0</v>
      </c>
      <c r="I43" s="84"/>
      <c r="J43" s="244">
        <f t="shared" si="3"/>
        <v>0</v>
      </c>
      <c r="K43" s="245"/>
      <c r="L43" s="245"/>
      <c r="M43" s="245"/>
      <c r="N43" s="245"/>
      <c r="O43" s="245"/>
      <c r="P43" s="245"/>
      <c r="Q43" s="245"/>
      <c r="R43" s="246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51"/>
    </row>
    <row r="44" spans="1:39" ht="20.100000000000001" customHeight="1" x14ac:dyDescent="0.2">
      <c r="A44" s="77"/>
      <c r="B44" s="78"/>
      <c r="C44" s="79"/>
      <c r="D44" s="73">
        <f t="shared" si="2"/>
        <v>0</v>
      </c>
      <c r="E44" s="129">
        <f t="shared" si="0"/>
        <v>0</v>
      </c>
      <c r="F44" s="78"/>
      <c r="G44" s="79"/>
      <c r="H44" s="129">
        <f t="shared" si="1"/>
        <v>0</v>
      </c>
      <c r="I44" s="80"/>
      <c r="J44" s="244">
        <f t="shared" si="3"/>
        <v>0</v>
      </c>
      <c r="K44" s="245"/>
      <c r="L44" s="245"/>
      <c r="M44" s="245"/>
      <c r="N44" s="245"/>
      <c r="O44" s="245"/>
      <c r="P44" s="245"/>
      <c r="Q44" s="245"/>
      <c r="R44" s="246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8"/>
    </row>
    <row r="45" spans="1:39" ht="20.100000000000001" customHeight="1" x14ac:dyDescent="0.2">
      <c r="A45" s="77"/>
      <c r="B45" s="78"/>
      <c r="C45" s="79"/>
      <c r="D45" s="73">
        <f t="shared" si="2"/>
        <v>0</v>
      </c>
      <c r="E45" s="129">
        <f t="shared" si="0"/>
        <v>0</v>
      </c>
      <c r="F45" s="78"/>
      <c r="G45" s="79"/>
      <c r="H45" s="129">
        <f t="shared" si="1"/>
        <v>0</v>
      </c>
      <c r="I45" s="80"/>
      <c r="J45" s="244">
        <f t="shared" si="3"/>
        <v>0</v>
      </c>
      <c r="K45" s="245"/>
      <c r="L45" s="245"/>
      <c r="M45" s="245"/>
      <c r="N45" s="245"/>
      <c r="O45" s="245"/>
      <c r="P45" s="245"/>
      <c r="Q45" s="245"/>
      <c r="R45" s="246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8"/>
    </row>
    <row r="46" spans="1:39" ht="20.100000000000001" customHeight="1" x14ac:dyDescent="0.2">
      <c r="A46" s="77"/>
      <c r="B46" s="78"/>
      <c r="C46" s="79"/>
      <c r="D46" s="73">
        <f t="shared" si="2"/>
        <v>0</v>
      </c>
      <c r="E46" s="129">
        <f t="shared" si="0"/>
        <v>0</v>
      </c>
      <c r="F46" s="78"/>
      <c r="G46" s="79"/>
      <c r="H46" s="129">
        <f t="shared" si="1"/>
        <v>0</v>
      </c>
      <c r="I46" s="80"/>
      <c r="J46" s="244">
        <f t="shared" si="3"/>
        <v>0</v>
      </c>
      <c r="K46" s="245"/>
      <c r="L46" s="245"/>
      <c r="M46" s="245"/>
      <c r="N46" s="245"/>
      <c r="O46" s="245"/>
      <c r="P46" s="245"/>
      <c r="Q46" s="245"/>
      <c r="R46" s="246"/>
      <c r="S46" s="249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8"/>
    </row>
    <row r="47" spans="1:39" ht="20.100000000000001" customHeight="1" x14ac:dyDescent="0.2">
      <c r="A47" s="77"/>
      <c r="B47" s="78"/>
      <c r="C47" s="79"/>
      <c r="D47" s="73">
        <f t="shared" si="2"/>
        <v>0</v>
      </c>
      <c r="E47" s="129">
        <f t="shared" si="0"/>
        <v>0</v>
      </c>
      <c r="F47" s="78"/>
      <c r="G47" s="79"/>
      <c r="H47" s="129">
        <f t="shared" si="1"/>
        <v>0</v>
      </c>
      <c r="I47" s="80"/>
      <c r="J47" s="244">
        <f t="shared" si="3"/>
        <v>0</v>
      </c>
      <c r="K47" s="245"/>
      <c r="L47" s="245"/>
      <c r="M47" s="245"/>
      <c r="N47" s="245"/>
      <c r="O47" s="245"/>
      <c r="P47" s="245"/>
      <c r="Q47" s="245"/>
      <c r="R47" s="246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8"/>
    </row>
    <row r="48" spans="1:39" ht="20.100000000000001" customHeight="1" x14ac:dyDescent="0.2">
      <c r="A48" s="77"/>
      <c r="B48" s="78"/>
      <c r="C48" s="79"/>
      <c r="D48" s="73">
        <f t="shared" si="2"/>
        <v>0</v>
      </c>
      <c r="E48" s="129">
        <f t="shared" si="0"/>
        <v>0</v>
      </c>
      <c r="F48" s="78"/>
      <c r="G48" s="79"/>
      <c r="H48" s="129">
        <f t="shared" si="1"/>
        <v>0</v>
      </c>
      <c r="I48" s="80"/>
      <c r="J48" s="244">
        <f t="shared" si="3"/>
        <v>0</v>
      </c>
      <c r="K48" s="245"/>
      <c r="L48" s="245"/>
      <c r="M48" s="245"/>
      <c r="N48" s="245"/>
      <c r="O48" s="245"/>
      <c r="P48" s="245"/>
      <c r="Q48" s="245"/>
      <c r="R48" s="246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8"/>
    </row>
    <row r="49" spans="1:39" ht="20.100000000000001" customHeight="1" x14ac:dyDescent="0.2">
      <c r="A49" s="77"/>
      <c r="B49" s="78"/>
      <c r="C49" s="79"/>
      <c r="D49" s="73">
        <f t="shared" si="2"/>
        <v>0</v>
      </c>
      <c r="E49" s="129">
        <f t="shared" si="0"/>
        <v>0</v>
      </c>
      <c r="F49" s="78"/>
      <c r="G49" s="79"/>
      <c r="H49" s="129">
        <f t="shared" si="1"/>
        <v>0</v>
      </c>
      <c r="I49" s="80"/>
      <c r="J49" s="244">
        <f t="shared" si="3"/>
        <v>0</v>
      </c>
      <c r="K49" s="245"/>
      <c r="L49" s="245"/>
      <c r="M49" s="245"/>
      <c r="N49" s="245"/>
      <c r="O49" s="245"/>
      <c r="P49" s="245"/>
      <c r="Q49" s="245"/>
      <c r="R49" s="246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8"/>
    </row>
    <row r="50" spans="1:39" ht="20.100000000000001" customHeight="1" x14ac:dyDescent="0.2">
      <c r="A50" s="77"/>
      <c r="B50" s="78"/>
      <c r="C50" s="79"/>
      <c r="D50" s="73">
        <f t="shared" si="2"/>
        <v>0</v>
      </c>
      <c r="E50" s="129">
        <f t="shared" si="0"/>
        <v>0</v>
      </c>
      <c r="F50" s="78"/>
      <c r="G50" s="79"/>
      <c r="H50" s="129">
        <f t="shared" si="1"/>
        <v>0</v>
      </c>
      <c r="I50" s="80"/>
      <c r="J50" s="244">
        <f t="shared" si="3"/>
        <v>0</v>
      </c>
      <c r="K50" s="245"/>
      <c r="L50" s="245"/>
      <c r="M50" s="245"/>
      <c r="N50" s="245"/>
      <c r="O50" s="245"/>
      <c r="P50" s="245"/>
      <c r="Q50" s="245"/>
      <c r="R50" s="246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8"/>
    </row>
    <row r="51" spans="1:39" ht="20.100000000000001" customHeight="1" x14ac:dyDescent="0.2">
      <c r="A51" s="77"/>
      <c r="B51" s="78"/>
      <c r="C51" s="79"/>
      <c r="D51" s="73">
        <f t="shared" si="2"/>
        <v>0</v>
      </c>
      <c r="E51" s="129">
        <f t="shared" si="0"/>
        <v>0</v>
      </c>
      <c r="F51" s="78"/>
      <c r="G51" s="79"/>
      <c r="H51" s="129">
        <f t="shared" si="1"/>
        <v>0</v>
      </c>
      <c r="I51" s="80"/>
      <c r="J51" s="244">
        <f t="shared" si="3"/>
        <v>0</v>
      </c>
      <c r="K51" s="245"/>
      <c r="L51" s="245"/>
      <c r="M51" s="245"/>
      <c r="N51" s="245"/>
      <c r="O51" s="245"/>
      <c r="P51" s="245"/>
      <c r="Q51" s="245"/>
      <c r="R51" s="246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8"/>
    </row>
    <row r="52" spans="1:39" ht="20.100000000000001" customHeight="1" x14ac:dyDescent="0.2">
      <c r="A52" s="77"/>
      <c r="B52" s="78"/>
      <c r="C52" s="79"/>
      <c r="D52" s="73">
        <f t="shared" si="2"/>
        <v>0</v>
      </c>
      <c r="E52" s="129">
        <f t="shared" si="0"/>
        <v>0</v>
      </c>
      <c r="F52" s="78"/>
      <c r="G52" s="79"/>
      <c r="H52" s="129">
        <f t="shared" si="1"/>
        <v>0</v>
      </c>
      <c r="I52" s="80"/>
      <c r="J52" s="244">
        <f t="shared" si="3"/>
        <v>0</v>
      </c>
      <c r="K52" s="245"/>
      <c r="L52" s="245"/>
      <c r="M52" s="245"/>
      <c r="N52" s="245"/>
      <c r="O52" s="245"/>
      <c r="P52" s="245"/>
      <c r="Q52" s="245"/>
      <c r="R52" s="246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8"/>
    </row>
    <row r="53" spans="1:39" ht="20.100000000000001" customHeight="1" x14ac:dyDescent="0.2">
      <c r="A53" s="77"/>
      <c r="B53" s="78"/>
      <c r="C53" s="79"/>
      <c r="D53" s="73">
        <f t="shared" si="2"/>
        <v>0</v>
      </c>
      <c r="E53" s="129">
        <f t="shared" si="0"/>
        <v>0</v>
      </c>
      <c r="F53" s="78"/>
      <c r="G53" s="79"/>
      <c r="H53" s="129">
        <f t="shared" si="1"/>
        <v>0</v>
      </c>
      <c r="I53" s="80"/>
      <c r="J53" s="244">
        <f t="shared" si="3"/>
        <v>0</v>
      </c>
      <c r="K53" s="245"/>
      <c r="L53" s="245"/>
      <c r="M53" s="245"/>
      <c r="N53" s="245"/>
      <c r="O53" s="245"/>
      <c r="P53" s="245"/>
      <c r="Q53" s="245"/>
      <c r="R53" s="246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8"/>
    </row>
    <row r="54" spans="1:39" ht="20.100000000000001" customHeight="1" x14ac:dyDescent="0.2">
      <c r="A54" s="77"/>
      <c r="B54" s="78"/>
      <c r="C54" s="79"/>
      <c r="D54" s="73">
        <f t="shared" si="2"/>
        <v>0</v>
      </c>
      <c r="E54" s="129">
        <f t="shared" si="0"/>
        <v>0</v>
      </c>
      <c r="F54" s="78"/>
      <c r="G54" s="79"/>
      <c r="H54" s="129">
        <f t="shared" si="1"/>
        <v>0</v>
      </c>
      <c r="I54" s="80"/>
      <c r="J54" s="244">
        <f t="shared" si="3"/>
        <v>0</v>
      </c>
      <c r="K54" s="245"/>
      <c r="L54" s="245"/>
      <c r="M54" s="245"/>
      <c r="N54" s="245"/>
      <c r="O54" s="245"/>
      <c r="P54" s="245"/>
      <c r="Q54" s="245"/>
      <c r="R54" s="246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8"/>
    </row>
    <row r="55" spans="1:39" ht="20.100000000000001" customHeight="1" x14ac:dyDescent="0.2">
      <c r="A55" s="77"/>
      <c r="B55" s="78"/>
      <c r="C55" s="79"/>
      <c r="D55" s="73">
        <f t="shared" si="2"/>
        <v>0</v>
      </c>
      <c r="E55" s="129">
        <f t="shared" si="0"/>
        <v>0</v>
      </c>
      <c r="F55" s="78"/>
      <c r="G55" s="79"/>
      <c r="H55" s="129">
        <f t="shared" si="1"/>
        <v>0</v>
      </c>
      <c r="I55" s="80"/>
      <c r="J55" s="244">
        <f t="shared" si="3"/>
        <v>0</v>
      </c>
      <c r="K55" s="245"/>
      <c r="L55" s="245"/>
      <c r="M55" s="245"/>
      <c r="N55" s="245"/>
      <c r="O55" s="245"/>
      <c r="P55" s="245"/>
      <c r="Q55" s="245"/>
      <c r="R55" s="246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8"/>
    </row>
    <row r="56" spans="1:39" ht="20.100000000000001" customHeight="1" x14ac:dyDescent="0.2">
      <c r="A56" s="77"/>
      <c r="B56" s="78"/>
      <c r="C56" s="79"/>
      <c r="D56" s="73">
        <f t="shared" si="2"/>
        <v>0</v>
      </c>
      <c r="E56" s="129">
        <f t="shared" si="0"/>
        <v>0</v>
      </c>
      <c r="F56" s="78"/>
      <c r="G56" s="79"/>
      <c r="H56" s="129">
        <f t="shared" si="1"/>
        <v>0</v>
      </c>
      <c r="I56" s="80"/>
      <c r="J56" s="244">
        <f t="shared" si="3"/>
        <v>0</v>
      </c>
      <c r="K56" s="245"/>
      <c r="L56" s="245"/>
      <c r="M56" s="245"/>
      <c r="N56" s="245"/>
      <c r="O56" s="245"/>
      <c r="P56" s="245"/>
      <c r="Q56" s="245"/>
      <c r="R56" s="246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8"/>
    </row>
    <row r="57" spans="1:39" ht="39.75" customHeight="1" thickBot="1" x14ac:dyDescent="0.3">
      <c r="A57" s="85" t="s">
        <v>15</v>
      </c>
      <c r="B57" s="86" t="str">
        <f>IF((SUM(B35:B56))&gt;0,(SUM(B35:B56))," ")</f>
        <v xml:space="preserve"> </v>
      </c>
      <c r="C57" s="86" t="str">
        <f>IF((SUM(C35:C56))&gt;0,(SUM(C35:C56))," ")</f>
        <v xml:space="preserve"> </v>
      </c>
      <c r="E57" s="87"/>
      <c r="F57" s="88"/>
      <c r="G57" s="88"/>
      <c r="H57" s="87"/>
      <c r="I57" s="89" t="s">
        <v>53</v>
      </c>
      <c r="J57" s="252">
        <f>SUM(J35:J56)</f>
        <v>0</v>
      </c>
      <c r="K57" s="252"/>
      <c r="L57" s="252"/>
      <c r="M57" s="252"/>
      <c r="N57" s="252"/>
      <c r="O57" s="252"/>
      <c r="P57" s="252"/>
      <c r="Q57" s="252"/>
      <c r="R57" s="252"/>
      <c r="U57" s="90" t="s">
        <v>36</v>
      </c>
      <c r="V57" s="91"/>
      <c r="Z57" s="157"/>
      <c r="AA57" s="158"/>
      <c r="AB57" s="158"/>
      <c r="AC57" s="158"/>
      <c r="AD57" s="157"/>
      <c r="AE57" s="158"/>
      <c r="AF57" s="158"/>
      <c r="AG57" s="158"/>
      <c r="AH57" s="157"/>
      <c r="AI57" s="158"/>
      <c r="AJ57" s="158"/>
      <c r="AK57" s="158"/>
      <c r="AL57" s="96"/>
      <c r="AM57" s="96"/>
    </row>
    <row r="58" spans="1:39" ht="21" customHeight="1" thickTop="1" x14ac:dyDescent="0.2">
      <c r="A58" s="85"/>
      <c r="B58" s="159">
        <f>SUM(D35:D56)/1000</f>
        <v>0</v>
      </c>
      <c r="C58" s="159"/>
      <c r="D58" s="92"/>
      <c r="E58" s="87"/>
      <c r="F58" s="88"/>
      <c r="G58" s="88"/>
      <c r="H58" s="87"/>
      <c r="I58" s="93" t="s">
        <v>54</v>
      </c>
      <c r="J58" s="253">
        <f>B58*23</f>
        <v>0</v>
      </c>
      <c r="K58" s="253"/>
      <c r="L58" s="253"/>
      <c r="M58" s="253"/>
      <c r="N58" s="253"/>
      <c r="O58" s="253"/>
      <c r="P58" s="253"/>
      <c r="Q58" s="253"/>
      <c r="R58" s="253"/>
      <c r="V58" s="91"/>
      <c r="Z58" s="94" t="s">
        <v>37</v>
      </c>
    </row>
    <row r="59" spans="1:39" ht="13.5" customHeight="1" x14ac:dyDescent="0.2">
      <c r="A59" s="88"/>
      <c r="I59" s="95" t="s">
        <v>38</v>
      </c>
      <c r="J59" s="160"/>
      <c r="K59" s="160"/>
      <c r="L59" s="160"/>
      <c r="M59" s="160"/>
      <c r="N59" s="160"/>
      <c r="O59" s="160"/>
      <c r="P59" s="160"/>
    </row>
  </sheetData>
  <sheetProtection algorithmName="SHA-512" hashValue="4UOJ3iZ/zIgU9OmlwxOcZGGhkhuGhNxZYXtEghhJRCZf5Ylaq1cj84Rb7t6zViJoRbMvUHbEuPEbxz+/XjQagQ==" saltValue="qOYJdeoUlYZ+A3Qt+RTsWg==" spinCount="100000" sheet="1" objects="1" scenarios="1"/>
  <protectedRanges>
    <protectedRange sqref="U57:AM58" name="Bereich7"/>
    <protectedRange sqref="I35:I56" name="Bereich5"/>
    <protectedRange sqref="A35:C56" name="Bereich3"/>
    <protectedRange sqref="A6:I17" name="Bereich1"/>
    <protectedRange sqref="J3:AM32" name="Bereich2"/>
    <protectedRange sqref="F35:G56" name="Bereich4"/>
    <protectedRange sqref="S35:AM56" name="Bereich6"/>
  </protectedRanges>
  <mergeCells count="108">
    <mergeCell ref="V30:AA31"/>
    <mergeCell ref="A1:AM1"/>
    <mergeCell ref="J57:R57"/>
    <mergeCell ref="J58:R58"/>
    <mergeCell ref="J43:R43"/>
    <mergeCell ref="J34:R34"/>
    <mergeCell ref="J35:R35"/>
    <mergeCell ref="S35:AM35"/>
    <mergeCell ref="J55:R55"/>
    <mergeCell ref="S55:AM55"/>
    <mergeCell ref="J56:R56"/>
    <mergeCell ref="S56:AM56"/>
    <mergeCell ref="S43:AM43"/>
    <mergeCell ref="J44:R44"/>
    <mergeCell ref="S44:AM44"/>
    <mergeCell ref="J45:R45"/>
    <mergeCell ref="S45:AM45"/>
    <mergeCell ref="J46:R46"/>
    <mergeCell ref="S46:AM46"/>
    <mergeCell ref="J47:R47"/>
    <mergeCell ref="S47:AM47"/>
    <mergeCell ref="J38:R38"/>
    <mergeCell ref="S38:AM38"/>
    <mergeCell ref="J39:R39"/>
    <mergeCell ref="S39:AM39"/>
    <mergeCell ref="J40:R40"/>
    <mergeCell ref="AL8:AM8"/>
    <mergeCell ref="J41:R41"/>
    <mergeCell ref="S41:AM41"/>
    <mergeCell ref="J42:R42"/>
    <mergeCell ref="S42:AM42"/>
    <mergeCell ref="J54:R54"/>
    <mergeCell ref="S54:AM54"/>
    <mergeCell ref="J49:R49"/>
    <mergeCell ref="S49:AM49"/>
    <mergeCell ref="J50:R50"/>
    <mergeCell ref="S50:AM50"/>
    <mergeCell ref="J51:R51"/>
    <mergeCell ref="S51:AM51"/>
    <mergeCell ref="J52:R52"/>
    <mergeCell ref="S52:AM52"/>
    <mergeCell ref="J53:R53"/>
    <mergeCell ref="S53:AM53"/>
    <mergeCell ref="J48:R48"/>
    <mergeCell ref="S48:AM48"/>
    <mergeCell ref="J36:R36"/>
    <mergeCell ref="S36:AM36"/>
    <mergeCell ref="J37:R37"/>
    <mergeCell ref="S37:AM37"/>
    <mergeCell ref="S40:AM40"/>
    <mergeCell ref="L9:W12"/>
    <mergeCell ref="X9:Y12"/>
    <mergeCell ref="Z9:AK12"/>
    <mergeCell ref="J13:L17"/>
    <mergeCell ref="M13:W17"/>
    <mergeCell ref="X13:AM17"/>
    <mergeCell ref="A14:A17"/>
    <mergeCell ref="B14:I17"/>
    <mergeCell ref="A2:AM2"/>
    <mergeCell ref="A3:I5"/>
    <mergeCell ref="J3:N3"/>
    <mergeCell ref="O3:T3"/>
    <mergeCell ref="U3:Z3"/>
    <mergeCell ref="AA3:AC3"/>
    <mergeCell ref="AD3:AF3"/>
    <mergeCell ref="AG3:AM7"/>
    <mergeCell ref="J4:N7"/>
    <mergeCell ref="O4:T7"/>
    <mergeCell ref="U4:Z7"/>
    <mergeCell ref="AA4:AC7"/>
    <mergeCell ref="A6:A8"/>
    <mergeCell ref="B6:I8"/>
    <mergeCell ref="J8:K8"/>
    <mergeCell ref="X8:Y8"/>
    <mergeCell ref="G27:G29"/>
    <mergeCell ref="I28:I34"/>
    <mergeCell ref="B30:B34"/>
    <mergeCell ref="C30:C34"/>
    <mergeCell ref="F30:F34"/>
    <mergeCell ref="G30:G34"/>
    <mergeCell ref="A9:A13"/>
    <mergeCell ref="B9:I13"/>
    <mergeCell ref="J9:K12"/>
    <mergeCell ref="J30:U31"/>
    <mergeCell ref="AC32:AM32"/>
    <mergeCell ref="Z57:AC57"/>
    <mergeCell ref="AD57:AG57"/>
    <mergeCell ref="AH57:AK57"/>
    <mergeCell ref="B58:C58"/>
    <mergeCell ref="J59:P59"/>
    <mergeCell ref="A18:A34"/>
    <mergeCell ref="B18:E20"/>
    <mergeCell ref="F18:H20"/>
    <mergeCell ref="I18:I20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F24:G26"/>
    <mergeCell ref="B27:B29"/>
    <mergeCell ref="C27:C28"/>
    <mergeCell ref="F27:F29"/>
  </mergeCells>
  <conditionalFormatting sqref="A3">
    <cfRule type="expression" dxfId="39" priority="4">
      <formula>$AN$34&gt;120</formula>
    </cfRule>
  </conditionalFormatting>
  <conditionalFormatting sqref="A34:A35 A72:A90">
    <cfRule type="expression" dxfId="38" priority="3">
      <formula>AN34&gt;150</formula>
    </cfRule>
  </conditionalFormatting>
  <conditionalFormatting sqref="A54:A71">
    <cfRule type="expression" dxfId="37" priority="2">
      <formula>AN54&gt;150</formula>
    </cfRule>
  </conditionalFormatting>
  <conditionalFormatting sqref="A36:A53">
    <cfRule type="expression" dxfId="36" priority="1">
      <formula>AN36&gt;150</formula>
    </cfRule>
  </conditionalFormatting>
  <hyperlinks>
    <hyperlink ref="I58" r:id="rId1" xr:uid="{DE7F9CB6-AEB4-4493-B8BD-80147E6BB45E}"/>
  </hyperlinks>
  <printOptions horizontalCentered="1"/>
  <pageMargins left="0.31496062992125984" right="0.31496062992125984" top="0.78740157480314965" bottom="0.39370078740157483" header="0.31496062992125984" footer="0.31496062992125984"/>
  <pageSetup paperSize="9" scale="72" fitToHeight="2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59"/>
  <sheetViews>
    <sheetView zoomScaleNormal="100" workbookViewId="0">
      <selection activeCell="B6" sqref="B6:I8"/>
    </sheetView>
  </sheetViews>
  <sheetFormatPr baseColWidth="10" defaultColWidth="11.42578125" defaultRowHeight="21" customHeight="1" x14ac:dyDescent="0.2"/>
  <cols>
    <col min="1" max="1" width="13.5703125" style="51" customWidth="1"/>
    <col min="2" max="2" width="11.42578125" style="51" customWidth="1"/>
    <col min="3" max="3" width="15.140625" style="51" customWidth="1"/>
    <col min="4" max="4" width="25.85546875" style="51" hidden="1" customWidth="1"/>
    <col min="5" max="5" width="12.85546875" style="52" customWidth="1"/>
    <col min="6" max="7" width="11.42578125" style="51" customWidth="1"/>
    <col min="8" max="8" width="11.42578125" style="52" customWidth="1"/>
    <col min="9" max="9" width="14.42578125" style="52" customWidth="1"/>
    <col min="10" max="10" width="2.42578125" style="52" customWidth="1"/>
    <col min="11" max="27" width="2.42578125" style="51" customWidth="1"/>
    <col min="28" max="28" width="9.42578125" style="51" customWidth="1"/>
    <col min="29" max="37" width="2.42578125" style="51" customWidth="1"/>
    <col min="38" max="38" width="5.42578125" style="51" customWidth="1"/>
    <col min="39" max="39" width="5.5703125" style="51" customWidth="1"/>
    <col min="40" max="16384" width="11.42578125" style="51"/>
  </cols>
  <sheetData>
    <row r="1" spans="1:39" ht="21" customHeight="1" x14ac:dyDescent="0.2">
      <c r="A1" s="288" t="s">
        <v>107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90"/>
    </row>
    <row r="2" spans="1:39" ht="21" customHeight="1" x14ac:dyDescent="0.2">
      <c r="A2" s="291" t="s">
        <v>108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3"/>
    </row>
    <row r="3" spans="1:39" ht="13.5" customHeight="1" x14ac:dyDescent="0.2">
      <c r="A3" s="264" t="s">
        <v>10</v>
      </c>
      <c r="B3" s="264"/>
      <c r="C3" s="264"/>
      <c r="D3" s="264"/>
      <c r="E3" s="264"/>
      <c r="F3" s="264"/>
      <c r="G3" s="264"/>
      <c r="H3" s="264"/>
      <c r="I3" s="265"/>
      <c r="J3" s="268" t="s">
        <v>17</v>
      </c>
      <c r="K3" s="269"/>
      <c r="L3" s="269"/>
      <c r="M3" s="269"/>
      <c r="N3" s="270"/>
      <c r="O3" s="269" t="s">
        <v>92</v>
      </c>
      <c r="P3" s="269"/>
      <c r="Q3" s="269"/>
      <c r="R3" s="269"/>
      <c r="S3" s="269"/>
      <c r="T3" s="269"/>
      <c r="U3" s="268" t="s">
        <v>18</v>
      </c>
      <c r="V3" s="269"/>
      <c r="W3" s="269"/>
      <c r="X3" s="269"/>
      <c r="Y3" s="269"/>
      <c r="Z3" s="270"/>
      <c r="AA3" s="268" t="s">
        <v>19</v>
      </c>
      <c r="AB3" s="269"/>
      <c r="AC3" s="270"/>
      <c r="AD3" s="268" t="s">
        <v>20</v>
      </c>
      <c r="AE3" s="269"/>
      <c r="AF3" s="269"/>
      <c r="AG3" s="271">
        <f>J57</f>
        <v>0</v>
      </c>
      <c r="AH3" s="272"/>
      <c r="AI3" s="272"/>
      <c r="AJ3" s="272"/>
      <c r="AK3" s="272"/>
      <c r="AL3" s="272"/>
      <c r="AM3" s="273"/>
    </row>
    <row r="4" spans="1:39" ht="5.25" customHeight="1" x14ac:dyDescent="0.2">
      <c r="A4" s="266"/>
      <c r="B4" s="266"/>
      <c r="C4" s="266"/>
      <c r="D4" s="266"/>
      <c r="E4" s="266"/>
      <c r="F4" s="266"/>
      <c r="G4" s="266"/>
      <c r="H4" s="266"/>
      <c r="I4" s="267"/>
      <c r="J4" s="276"/>
      <c r="K4" s="277"/>
      <c r="L4" s="277"/>
      <c r="M4" s="277"/>
      <c r="N4" s="278"/>
      <c r="O4" s="220"/>
      <c r="P4" s="220"/>
      <c r="Q4" s="220"/>
      <c r="R4" s="220"/>
      <c r="S4" s="220"/>
      <c r="T4" s="202"/>
      <c r="U4" s="201"/>
      <c r="V4" s="220"/>
      <c r="W4" s="220"/>
      <c r="X4" s="220"/>
      <c r="Y4" s="220"/>
      <c r="Z4" s="202"/>
      <c r="AA4" s="282"/>
      <c r="AB4" s="283"/>
      <c r="AC4" s="284"/>
      <c r="AD4" s="53"/>
      <c r="AE4" s="53"/>
      <c r="AF4" s="130"/>
      <c r="AG4" s="272"/>
      <c r="AH4" s="272"/>
      <c r="AI4" s="272"/>
      <c r="AJ4" s="272"/>
      <c r="AK4" s="272"/>
      <c r="AL4" s="272"/>
      <c r="AM4" s="273"/>
    </row>
    <row r="5" spans="1:39" ht="5.25" customHeight="1" x14ac:dyDescent="0.2">
      <c r="A5" s="266"/>
      <c r="B5" s="266"/>
      <c r="C5" s="266"/>
      <c r="D5" s="266"/>
      <c r="E5" s="266"/>
      <c r="F5" s="266"/>
      <c r="G5" s="266"/>
      <c r="H5" s="266"/>
      <c r="I5" s="267"/>
      <c r="J5" s="276"/>
      <c r="K5" s="277"/>
      <c r="L5" s="277"/>
      <c r="M5" s="277"/>
      <c r="N5" s="278"/>
      <c r="O5" s="220"/>
      <c r="P5" s="220"/>
      <c r="Q5" s="220"/>
      <c r="R5" s="220"/>
      <c r="S5" s="220"/>
      <c r="T5" s="202"/>
      <c r="U5" s="201"/>
      <c r="V5" s="220"/>
      <c r="W5" s="220"/>
      <c r="X5" s="220"/>
      <c r="Y5" s="220"/>
      <c r="Z5" s="202"/>
      <c r="AA5" s="282"/>
      <c r="AB5" s="283"/>
      <c r="AC5" s="284"/>
      <c r="AD5" s="53"/>
      <c r="AE5" s="53"/>
      <c r="AF5" s="130"/>
      <c r="AG5" s="272"/>
      <c r="AH5" s="272"/>
      <c r="AI5" s="272"/>
      <c r="AJ5" s="272"/>
      <c r="AK5" s="272"/>
      <c r="AL5" s="272"/>
      <c r="AM5" s="273"/>
    </row>
    <row r="6" spans="1:39" ht="9" customHeight="1" x14ac:dyDescent="0.2">
      <c r="A6" s="189" t="s">
        <v>12</v>
      </c>
      <c r="B6" s="190"/>
      <c r="C6" s="191"/>
      <c r="D6" s="191"/>
      <c r="E6" s="191"/>
      <c r="F6" s="191"/>
      <c r="G6" s="191"/>
      <c r="H6" s="191"/>
      <c r="I6" s="191"/>
      <c r="J6" s="276"/>
      <c r="K6" s="277"/>
      <c r="L6" s="277"/>
      <c r="M6" s="277"/>
      <c r="N6" s="278"/>
      <c r="O6" s="220"/>
      <c r="P6" s="220"/>
      <c r="Q6" s="220"/>
      <c r="R6" s="220"/>
      <c r="S6" s="220"/>
      <c r="T6" s="202"/>
      <c r="U6" s="201"/>
      <c r="V6" s="220"/>
      <c r="W6" s="220"/>
      <c r="X6" s="220"/>
      <c r="Y6" s="220"/>
      <c r="Z6" s="202"/>
      <c r="AA6" s="282"/>
      <c r="AB6" s="283"/>
      <c r="AC6" s="284"/>
      <c r="AD6" s="53"/>
      <c r="AE6" s="53"/>
      <c r="AF6" s="130"/>
      <c r="AG6" s="272"/>
      <c r="AH6" s="272"/>
      <c r="AI6" s="272"/>
      <c r="AJ6" s="272"/>
      <c r="AK6" s="272"/>
      <c r="AL6" s="272"/>
      <c r="AM6" s="273"/>
    </row>
    <row r="7" spans="1:39" ht="5.25" customHeight="1" thickBot="1" x14ac:dyDescent="0.25">
      <c r="A7" s="189"/>
      <c r="B7" s="193"/>
      <c r="C7" s="194"/>
      <c r="D7" s="194"/>
      <c r="E7" s="194"/>
      <c r="F7" s="194"/>
      <c r="G7" s="194"/>
      <c r="H7" s="194"/>
      <c r="I7" s="194"/>
      <c r="J7" s="279"/>
      <c r="K7" s="280"/>
      <c r="L7" s="280"/>
      <c r="M7" s="280"/>
      <c r="N7" s="281"/>
      <c r="O7" s="222"/>
      <c r="P7" s="222"/>
      <c r="Q7" s="222"/>
      <c r="R7" s="222"/>
      <c r="S7" s="222"/>
      <c r="T7" s="204"/>
      <c r="U7" s="203"/>
      <c r="V7" s="222"/>
      <c r="W7" s="222"/>
      <c r="X7" s="222"/>
      <c r="Y7" s="222"/>
      <c r="Z7" s="204"/>
      <c r="AA7" s="285"/>
      <c r="AB7" s="286"/>
      <c r="AC7" s="287"/>
      <c r="AD7" s="54"/>
      <c r="AE7" s="54"/>
      <c r="AF7" s="131"/>
      <c r="AG7" s="274"/>
      <c r="AH7" s="274"/>
      <c r="AI7" s="274"/>
      <c r="AJ7" s="274"/>
      <c r="AK7" s="274"/>
      <c r="AL7" s="274"/>
      <c r="AM7" s="275"/>
    </row>
    <row r="8" spans="1:39" ht="11.25" customHeight="1" x14ac:dyDescent="0.2">
      <c r="A8" s="189"/>
      <c r="B8" s="196"/>
      <c r="C8" s="197"/>
      <c r="D8" s="197"/>
      <c r="E8" s="197"/>
      <c r="F8" s="197"/>
      <c r="G8" s="197"/>
      <c r="H8" s="197"/>
      <c r="I8" s="198"/>
      <c r="J8" s="168" t="s">
        <v>21</v>
      </c>
      <c r="K8" s="170"/>
      <c r="L8" s="55" t="s">
        <v>22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7"/>
      <c r="X8" s="168" t="s">
        <v>23</v>
      </c>
      <c r="Y8" s="262"/>
      <c r="Z8" s="58" t="s">
        <v>24</v>
      </c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7"/>
      <c r="AL8" s="178" t="s">
        <v>25</v>
      </c>
      <c r="AM8" s="263"/>
    </row>
    <row r="9" spans="1:39" ht="5.25" customHeight="1" x14ac:dyDescent="0.2">
      <c r="A9" s="189" t="s">
        <v>11</v>
      </c>
      <c r="B9" s="190"/>
      <c r="C9" s="191"/>
      <c r="D9" s="191"/>
      <c r="E9" s="191"/>
      <c r="F9" s="191"/>
      <c r="G9" s="191"/>
      <c r="H9" s="191"/>
      <c r="I9" s="192"/>
      <c r="J9" s="199"/>
      <c r="K9" s="200"/>
      <c r="L9" s="205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7"/>
      <c r="X9" s="205"/>
      <c r="Y9" s="214"/>
      <c r="Z9" s="217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00"/>
      <c r="AL9" s="59"/>
      <c r="AM9" s="60"/>
    </row>
    <row r="10" spans="1:39" ht="4.5" customHeight="1" x14ac:dyDescent="0.2">
      <c r="A10" s="189"/>
      <c r="B10" s="193"/>
      <c r="C10" s="194"/>
      <c r="D10" s="194"/>
      <c r="E10" s="194"/>
      <c r="F10" s="194"/>
      <c r="G10" s="194"/>
      <c r="H10" s="194"/>
      <c r="I10" s="195"/>
      <c r="J10" s="201"/>
      <c r="K10" s="202"/>
      <c r="L10" s="208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  <c r="X10" s="208"/>
      <c r="Y10" s="215"/>
      <c r="Z10" s="219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02"/>
      <c r="AL10" s="59"/>
      <c r="AM10" s="60"/>
    </row>
    <row r="11" spans="1:39" ht="12.75" customHeight="1" x14ac:dyDescent="0.2">
      <c r="A11" s="189"/>
      <c r="B11" s="193"/>
      <c r="C11" s="194"/>
      <c r="D11" s="194"/>
      <c r="E11" s="194"/>
      <c r="F11" s="194"/>
      <c r="G11" s="194"/>
      <c r="H11" s="194"/>
      <c r="I11" s="195"/>
      <c r="J11" s="201"/>
      <c r="K11" s="202"/>
      <c r="L11" s="208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10"/>
      <c r="X11" s="208"/>
      <c r="Y11" s="215"/>
      <c r="Z11" s="219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02"/>
      <c r="AL11" s="59"/>
      <c r="AM11" s="60"/>
    </row>
    <row r="12" spans="1:39" ht="5.25" customHeight="1" thickBot="1" x14ac:dyDescent="0.25">
      <c r="A12" s="189"/>
      <c r="B12" s="193"/>
      <c r="C12" s="194"/>
      <c r="D12" s="194"/>
      <c r="E12" s="194"/>
      <c r="F12" s="194"/>
      <c r="G12" s="194"/>
      <c r="H12" s="194"/>
      <c r="I12" s="195"/>
      <c r="J12" s="203"/>
      <c r="K12" s="204"/>
      <c r="L12" s="211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3"/>
      <c r="X12" s="211"/>
      <c r="Y12" s="216"/>
      <c r="Z12" s="221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04"/>
      <c r="AL12" s="61"/>
      <c r="AM12" s="62"/>
    </row>
    <row r="13" spans="1:39" ht="5.25" customHeight="1" x14ac:dyDescent="0.2">
      <c r="A13" s="189"/>
      <c r="B13" s="196"/>
      <c r="C13" s="197"/>
      <c r="D13" s="197"/>
      <c r="E13" s="197"/>
      <c r="F13" s="197"/>
      <c r="G13" s="197"/>
      <c r="H13" s="197"/>
      <c r="I13" s="198"/>
      <c r="J13" s="223" t="s">
        <v>26</v>
      </c>
      <c r="K13" s="224"/>
      <c r="L13" s="225"/>
      <c r="M13" s="232" t="s">
        <v>109</v>
      </c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9"/>
    </row>
    <row r="14" spans="1:39" ht="5.25" customHeight="1" x14ac:dyDescent="0.2">
      <c r="A14" s="189" t="s">
        <v>13</v>
      </c>
      <c r="B14" s="309"/>
      <c r="C14" s="310"/>
      <c r="D14" s="310"/>
      <c r="E14" s="310"/>
      <c r="F14" s="310"/>
      <c r="G14" s="310"/>
      <c r="H14" s="310"/>
      <c r="I14" s="311"/>
      <c r="J14" s="226"/>
      <c r="K14" s="227"/>
      <c r="L14" s="228"/>
      <c r="M14" s="234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1"/>
    </row>
    <row r="15" spans="1:39" ht="5.25" customHeight="1" x14ac:dyDescent="0.2">
      <c r="A15" s="189"/>
      <c r="B15" s="312"/>
      <c r="C15" s="313"/>
      <c r="D15" s="313"/>
      <c r="E15" s="313"/>
      <c r="F15" s="313"/>
      <c r="G15" s="313"/>
      <c r="H15" s="313"/>
      <c r="I15" s="314"/>
      <c r="J15" s="226"/>
      <c r="K15" s="227"/>
      <c r="L15" s="228"/>
      <c r="M15" s="234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1"/>
    </row>
    <row r="16" spans="1:39" ht="11.25" customHeight="1" x14ac:dyDescent="0.2">
      <c r="A16" s="189"/>
      <c r="B16" s="312"/>
      <c r="C16" s="313"/>
      <c r="D16" s="313"/>
      <c r="E16" s="313"/>
      <c r="F16" s="313"/>
      <c r="G16" s="313"/>
      <c r="H16" s="313"/>
      <c r="I16" s="314"/>
      <c r="J16" s="226"/>
      <c r="K16" s="227"/>
      <c r="L16" s="228"/>
      <c r="M16" s="234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1"/>
    </row>
    <row r="17" spans="1:39" ht="5.25" customHeight="1" thickBot="1" x14ac:dyDescent="0.25">
      <c r="A17" s="189"/>
      <c r="B17" s="315"/>
      <c r="C17" s="316"/>
      <c r="D17" s="316"/>
      <c r="E17" s="316"/>
      <c r="F17" s="316"/>
      <c r="G17" s="316"/>
      <c r="H17" s="316"/>
      <c r="I17" s="317"/>
      <c r="J17" s="229"/>
      <c r="K17" s="230"/>
      <c r="L17" s="231"/>
      <c r="M17" s="236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3"/>
    </row>
    <row r="18" spans="1:39" ht="11.25" customHeight="1" x14ac:dyDescent="0.2">
      <c r="A18" s="161" t="s">
        <v>0</v>
      </c>
      <c r="B18" s="164" t="s">
        <v>1</v>
      </c>
      <c r="C18" s="164"/>
      <c r="D18" s="164"/>
      <c r="E18" s="164"/>
      <c r="F18" s="165" t="s">
        <v>2</v>
      </c>
      <c r="G18" s="164"/>
      <c r="H18" s="164"/>
      <c r="I18" s="166" t="s">
        <v>35</v>
      </c>
      <c r="J18" s="168" t="s">
        <v>27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70"/>
      <c r="AA18" s="168" t="s">
        <v>28</v>
      </c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70"/>
    </row>
    <row r="19" spans="1:39" ht="7.5" customHeight="1" x14ac:dyDescent="0.2">
      <c r="A19" s="162"/>
      <c r="B19" s="164"/>
      <c r="C19" s="164"/>
      <c r="D19" s="164"/>
      <c r="E19" s="164"/>
      <c r="F19" s="165"/>
      <c r="G19" s="164"/>
      <c r="H19" s="164"/>
      <c r="I19" s="167"/>
      <c r="J19" s="59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60"/>
      <c r="AA19" s="59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60"/>
    </row>
    <row r="20" spans="1:39" ht="7.5" customHeight="1" x14ac:dyDescent="0.2">
      <c r="A20" s="162"/>
      <c r="B20" s="164"/>
      <c r="C20" s="164"/>
      <c r="D20" s="164"/>
      <c r="E20" s="164"/>
      <c r="F20" s="165"/>
      <c r="G20" s="164"/>
      <c r="H20" s="164"/>
      <c r="I20" s="167"/>
      <c r="J20" s="59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60"/>
      <c r="AA20" s="59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60"/>
    </row>
    <row r="21" spans="1:39" ht="7.5" customHeight="1" x14ac:dyDescent="0.2">
      <c r="A21" s="162"/>
      <c r="B21" s="171" t="s">
        <v>16</v>
      </c>
      <c r="C21" s="171"/>
      <c r="D21" s="88"/>
      <c r="E21" s="172" t="s">
        <v>4</v>
      </c>
      <c r="F21" s="174" t="s">
        <v>16</v>
      </c>
      <c r="G21" s="171"/>
      <c r="H21" s="175" t="s">
        <v>4</v>
      </c>
      <c r="I21" s="177" t="s">
        <v>8</v>
      </c>
      <c r="J21" s="59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60"/>
      <c r="AA21" s="59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60"/>
    </row>
    <row r="22" spans="1:39" ht="7.5" customHeight="1" thickBot="1" x14ac:dyDescent="0.25">
      <c r="A22" s="162"/>
      <c r="B22" s="171"/>
      <c r="C22" s="171"/>
      <c r="D22" s="88"/>
      <c r="E22" s="172"/>
      <c r="F22" s="174"/>
      <c r="G22" s="171"/>
      <c r="H22" s="175"/>
      <c r="I22" s="177"/>
      <c r="J22" s="61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2"/>
      <c r="AA22" s="61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2"/>
    </row>
    <row r="23" spans="1:39" ht="11.25" customHeight="1" x14ac:dyDescent="0.2">
      <c r="A23" s="162"/>
      <c r="B23" s="171"/>
      <c r="C23" s="171"/>
      <c r="D23" s="88"/>
      <c r="E23" s="172"/>
      <c r="F23" s="174"/>
      <c r="G23" s="171"/>
      <c r="H23" s="175"/>
      <c r="I23" s="177"/>
      <c r="J23" s="178" t="s">
        <v>29</v>
      </c>
      <c r="K23" s="179"/>
      <c r="L23" s="179"/>
      <c r="M23" s="179"/>
      <c r="N23" s="179"/>
      <c r="O23" s="179"/>
      <c r="P23" s="179"/>
      <c r="Q23" s="64"/>
      <c r="R23" s="64"/>
      <c r="S23" s="65" t="s">
        <v>30</v>
      </c>
      <c r="T23" s="64"/>
      <c r="U23" s="64"/>
      <c r="V23" s="64"/>
      <c r="W23" s="64"/>
      <c r="X23" s="64"/>
      <c r="Y23" s="64"/>
      <c r="Z23" s="66"/>
      <c r="AA23" s="168" t="s">
        <v>31</v>
      </c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70"/>
    </row>
    <row r="24" spans="1:39" ht="7.5" customHeight="1" x14ac:dyDescent="0.2">
      <c r="A24" s="162"/>
      <c r="B24" s="171" t="s">
        <v>3</v>
      </c>
      <c r="C24" s="171"/>
      <c r="D24" s="88"/>
      <c r="E24" s="172"/>
      <c r="F24" s="174" t="s">
        <v>3</v>
      </c>
      <c r="G24" s="171"/>
      <c r="H24" s="175"/>
      <c r="I24" s="177"/>
      <c r="J24" s="59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60"/>
      <c r="AA24" s="59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60"/>
    </row>
    <row r="25" spans="1:39" ht="7.5" customHeight="1" x14ac:dyDescent="0.2">
      <c r="A25" s="162"/>
      <c r="B25" s="171"/>
      <c r="C25" s="171"/>
      <c r="D25" s="88"/>
      <c r="E25" s="172"/>
      <c r="F25" s="174"/>
      <c r="G25" s="171"/>
      <c r="H25" s="175"/>
      <c r="I25" s="177"/>
      <c r="J25" s="59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60"/>
      <c r="AA25" s="59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60"/>
    </row>
    <row r="26" spans="1:39" ht="7.5" customHeight="1" x14ac:dyDescent="0.2">
      <c r="A26" s="162"/>
      <c r="B26" s="171"/>
      <c r="C26" s="171"/>
      <c r="D26" s="88"/>
      <c r="E26" s="172"/>
      <c r="F26" s="174"/>
      <c r="G26" s="171"/>
      <c r="H26" s="175"/>
      <c r="I26" s="177"/>
      <c r="J26" s="59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60"/>
      <c r="AA26" s="59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60"/>
    </row>
    <row r="27" spans="1:39" ht="7.5" customHeight="1" thickBot="1" x14ac:dyDescent="0.25">
      <c r="A27" s="162"/>
      <c r="B27" s="180" t="s">
        <v>5</v>
      </c>
      <c r="C27" s="181" t="s">
        <v>6</v>
      </c>
      <c r="D27" s="128"/>
      <c r="E27" s="172"/>
      <c r="F27" s="174" t="s">
        <v>7</v>
      </c>
      <c r="G27" s="171" t="s">
        <v>34</v>
      </c>
      <c r="H27" s="175"/>
      <c r="I27" s="177"/>
      <c r="J27" s="61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2"/>
      <c r="AA27" s="61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2"/>
    </row>
    <row r="28" spans="1:39" ht="11.25" customHeight="1" x14ac:dyDescent="0.2">
      <c r="A28" s="162"/>
      <c r="B28" s="180"/>
      <c r="C28" s="182"/>
      <c r="D28" s="128"/>
      <c r="E28" s="172"/>
      <c r="F28" s="174"/>
      <c r="G28" s="171"/>
      <c r="H28" s="175"/>
      <c r="I28" s="183" t="s">
        <v>9</v>
      </c>
      <c r="J28" s="132" t="s">
        <v>85</v>
      </c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 t="s">
        <v>32</v>
      </c>
      <c r="AD28" s="133"/>
      <c r="AE28" s="133"/>
      <c r="AF28" s="133"/>
      <c r="AG28" s="133"/>
      <c r="AH28" s="133"/>
      <c r="AI28" s="133"/>
      <c r="AJ28" s="133"/>
      <c r="AK28" s="133"/>
      <c r="AL28" s="133"/>
      <c r="AM28" s="134"/>
    </row>
    <row r="29" spans="1:39" ht="24" customHeight="1" x14ac:dyDescent="0.2">
      <c r="A29" s="162"/>
      <c r="B29" s="180"/>
      <c r="C29" s="1" t="s">
        <v>47</v>
      </c>
      <c r="D29" s="67">
        <f>VLOOKUP(C29,[2]Emissionsfaktoren!A3:B19,2,FALSE)</f>
        <v>0.17224999999999999</v>
      </c>
      <c r="E29" s="172"/>
      <c r="F29" s="174"/>
      <c r="G29" s="171"/>
      <c r="H29" s="175"/>
      <c r="I29" s="183"/>
      <c r="J29" s="135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7"/>
    </row>
    <row r="30" spans="1:39" ht="5.25" customHeight="1" x14ac:dyDescent="0.2">
      <c r="A30" s="162"/>
      <c r="B30" s="185">
        <v>0.1</v>
      </c>
      <c r="C30" s="185">
        <v>0.38</v>
      </c>
      <c r="D30" s="126"/>
      <c r="E30" s="172"/>
      <c r="F30" s="187" t="s">
        <v>33</v>
      </c>
      <c r="G30" s="185">
        <v>0.02</v>
      </c>
      <c r="H30" s="175"/>
      <c r="I30" s="183"/>
      <c r="J30" s="149" t="s">
        <v>91</v>
      </c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3"/>
      <c r="W30" s="153"/>
      <c r="X30" s="153"/>
      <c r="Y30" s="153"/>
      <c r="Z30" s="153"/>
      <c r="AA30" s="153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7"/>
    </row>
    <row r="31" spans="1:39" ht="14.25" customHeight="1" x14ac:dyDescent="0.2">
      <c r="A31" s="162"/>
      <c r="B31" s="185"/>
      <c r="C31" s="185"/>
      <c r="D31" s="126"/>
      <c r="E31" s="172"/>
      <c r="F31" s="187"/>
      <c r="G31" s="185"/>
      <c r="H31" s="175"/>
      <c r="I31" s="183"/>
      <c r="J31" s="151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4"/>
      <c r="W31" s="154"/>
      <c r="X31" s="154"/>
      <c r="Y31" s="154"/>
      <c r="Z31" s="154"/>
      <c r="AA31" s="154"/>
      <c r="AB31" s="138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40"/>
    </row>
    <row r="32" spans="1:39" ht="6" customHeight="1" thickBot="1" x14ac:dyDescent="0.25">
      <c r="A32" s="162"/>
      <c r="B32" s="185"/>
      <c r="C32" s="185"/>
      <c r="D32" s="126"/>
      <c r="E32" s="172"/>
      <c r="F32" s="187"/>
      <c r="G32" s="185"/>
      <c r="H32" s="175"/>
      <c r="I32" s="183"/>
      <c r="J32" s="141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6"/>
    </row>
    <row r="33" spans="1:39" ht="7.5" customHeight="1" x14ac:dyDescent="0.2">
      <c r="A33" s="162"/>
      <c r="B33" s="185"/>
      <c r="C33" s="185"/>
      <c r="D33" s="126"/>
      <c r="E33" s="172"/>
      <c r="F33" s="187"/>
      <c r="G33" s="185"/>
      <c r="H33" s="175"/>
      <c r="I33" s="183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</row>
    <row r="34" spans="1:39" ht="14.25" customHeight="1" x14ac:dyDescent="0.2">
      <c r="A34" s="163"/>
      <c r="B34" s="186"/>
      <c r="C34" s="186"/>
      <c r="D34" s="127"/>
      <c r="E34" s="173"/>
      <c r="F34" s="188"/>
      <c r="G34" s="186"/>
      <c r="H34" s="176"/>
      <c r="I34" s="184"/>
      <c r="J34" s="254" t="s">
        <v>14</v>
      </c>
      <c r="K34" s="255"/>
      <c r="L34" s="255"/>
      <c r="M34" s="255"/>
      <c r="N34" s="255"/>
      <c r="O34" s="255"/>
      <c r="P34" s="255"/>
      <c r="Q34" s="255"/>
      <c r="R34" s="256"/>
      <c r="S34" s="143" t="s">
        <v>93</v>
      </c>
      <c r="T34" s="144"/>
      <c r="U34" s="145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6"/>
    </row>
    <row r="35" spans="1:39" ht="20.100000000000001" customHeight="1" x14ac:dyDescent="0.2">
      <c r="A35" s="70"/>
      <c r="B35" s="71"/>
      <c r="C35" s="72"/>
      <c r="D35" s="73">
        <f>C35*$D$29</f>
        <v>0</v>
      </c>
      <c r="E35" s="74">
        <f t="shared" ref="E35:E56" si="0">IF(B35*B$30+C35*C$30&gt;0,B35*B$30+C35*C$30,0)</f>
        <v>0</v>
      </c>
      <c r="F35" s="75"/>
      <c r="G35" s="72"/>
      <c r="H35" s="129">
        <f t="shared" ref="H35:H56" si="1">IF(F35&gt;0,F35*G35*G$30,0)</f>
        <v>0</v>
      </c>
      <c r="I35" s="76"/>
      <c r="J35" s="257">
        <f>IF(B35+C35+F35+G35+I35&gt;0,(E35+H35+I35),0)</f>
        <v>0</v>
      </c>
      <c r="K35" s="258"/>
      <c r="L35" s="258"/>
      <c r="M35" s="258"/>
      <c r="N35" s="258"/>
      <c r="O35" s="258"/>
      <c r="P35" s="258"/>
      <c r="Q35" s="258"/>
      <c r="R35" s="259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1"/>
    </row>
    <row r="36" spans="1:39" ht="20.100000000000001" customHeight="1" x14ac:dyDescent="0.2">
      <c r="A36" s="77"/>
      <c r="B36" s="78"/>
      <c r="C36" s="79"/>
      <c r="D36" s="73">
        <f t="shared" ref="D36:D56" si="2">C36*$D$29</f>
        <v>0</v>
      </c>
      <c r="E36" s="129">
        <f t="shared" si="0"/>
        <v>0</v>
      </c>
      <c r="F36" s="78"/>
      <c r="G36" s="79"/>
      <c r="H36" s="129">
        <f>IF(F36&gt;0,F36*G36*G$30,0)</f>
        <v>0</v>
      </c>
      <c r="I36" s="80"/>
      <c r="J36" s="244">
        <f>IF(B36+C36+F36+G36+I36&gt;0,(E36+H36+I36),0)</f>
        <v>0</v>
      </c>
      <c r="K36" s="245"/>
      <c r="L36" s="245"/>
      <c r="M36" s="245"/>
      <c r="N36" s="245"/>
      <c r="O36" s="245"/>
      <c r="P36" s="245"/>
      <c r="Q36" s="245"/>
      <c r="R36" s="246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8"/>
    </row>
    <row r="37" spans="1:39" ht="20.100000000000001" customHeight="1" x14ac:dyDescent="0.2">
      <c r="A37" s="77"/>
      <c r="B37" s="78"/>
      <c r="C37" s="79"/>
      <c r="D37" s="73">
        <f t="shared" si="2"/>
        <v>0</v>
      </c>
      <c r="E37" s="129">
        <f t="shared" si="0"/>
        <v>0</v>
      </c>
      <c r="F37" s="78"/>
      <c r="G37" s="79"/>
      <c r="H37" s="129">
        <f>IF(F37&gt;0,F37*G37*G$30,0)</f>
        <v>0</v>
      </c>
      <c r="I37" s="80"/>
      <c r="J37" s="244">
        <f>IF(B37+C37+F37+G37+I37&gt;0,(E37+H37+I37),0)</f>
        <v>0</v>
      </c>
      <c r="K37" s="245"/>
      <c r="L37" s="245"/>
      <c r="M37" s="245"/>
      <c r="N37" s="245"/>
      <c r="O37" s="245"/>
      <c r="P37" s="245"/>
      <c r="Q37" s="245"/>
      <c r="R37" s="246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8"/>
    </row>
    <row r="38" spans="1:39" ht="20.100000000000001" customHeight="1" x14ac:dyDescent="0.2">
      <c r="A38" s="77"/>
      <c r="B38" s="78"/>
      <c r="C38" s="79"/>
      <c r="D38" s="73">
        <f t="shared" si="2"/>
        <v>0</v>
      </c>
      <c r="E38" s="129">
        <f t="shared" si="0"/>
        <v>0</v>
      </c>
      <c r="F38" s="78"/>
      <c r="G38" s="79"/>
      <c r="H38" s="129">
        <f t="shared" si="1"/>
        <v>0</v>
      </c>
      <c r="I38" s="80"/>
      <c r="J38" s="244">
        <f t="shared" ref="J38:J56" si="3">IF(B38+C38+F38+G38+I38&gt;0,(E38+H38+I38),0)</f>
        <v>0</v>
      </c>
      <c r="K38" s="245"/>
      <c r="L38" s="245"/>
      <c r="M38" s="245"/>
      <c r="N38" s="245"/>
      <c r="O38" s="245"/>
      <c r="P38" s="245"/>
      <c r="Q38" s="245"/>
      <c r="R38" s="246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8"/>
    </row>
    <row r="39" spans="1:39" ht="20.100000000000001" customHeight="1" x14ac:dyDescent="0.2">
      <c r="A39" s="77"/>
      <c r="B39" s="78"/>
      <c r="C39" s="79"/>
      <c r="D39" s="73">
        <f t="shared" si="2"/>
        <v>0</v>
      </c>
      <c r="E39" s="129">
        <f t="shared" si="0"/>
        <v>0</v>
      </c>
      <c r="F39" s="78"/>
      <c r="G39" s="79"/>
      <c r="H39" s="129">
        <f t="shared" si="1"/>
        <v>0</v>
      </c>
      <c r="I39" s="80"/>
      <c r="J39" s="244">
        <f t="shared" si="3"/>
        <v>0</v>
      </c>
      <c r="K39" s="245"/>
      <c r="L39" s="245"/>
      <c r="M39" s="245"/>
      <c r="N39" s="245"/>
      <c r="O39" s="245"/>
      <c r="P39" s="245"/>
      <c r="Q39" s="245"/>
      <c r="R39" s="246"/>
      <c r="S39" s="249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8"/>
    </row>
    <row r="40" spans="1:39" ht="20.100000000000001" customHeight="1" x14ac:dyDescent="0.2">
      <c r="A40" s="77"/>
      <c r="B40" s="78"/>
      <c r="C40" s="79"/>
      <c r="D40" s="73">
        <f t="shared" si="2"/>
        <v>0</v>
      </c>
      <c r="E40" s="129">
        <f t="shared" si="0"/>
        <v>0</v>
      </c>
      <c r="F40" s="78"/>
      <c r="G40" s="79"/>
      <c r="H40" s="129">
        <f t="shared" si="1"/>
        <v>0</v>
      </c>
      <c r="I40" s="80"/>
      <c r="J40" s="244">
        <f t="shared" si="3"/>
        <v>0</v>
      </c>
      <c r="K40" s="245"/>
      <c r="L40" s="245"/>
      <c r="M40" s="245"/>
      <c r="N40" s="245"/>
      <c r="O40" s="245"/>
      <c r="P40" s="245"/>
      <c r="Q40" s="245"/>
      <c r="R40" s="246"/>
      <c r="S40" s="250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51"/>
    </row>
    <row r="41" spans="1:39" ht="20.100000000000001" customHeight="1" x14ac:dyDescent="0.2">
      <c r="A41" s="77"/>
      <c r="B41" s="78"/>
      <c r="C41" s="79"/>
      <c r="D41" s="73">
        <f t="shared" si="2"/>
        <v>0</v>
      </c>
      <c r="E41" s="129">
        <f t="shared" si="0"/>
        <v>0</v>
      </c>
      <c r="F41" s="78"/>
      <c r="G41" s="79"/>
      <c r="H41" s="129">
        <f t="shared" si="1"/>
        <v>0</v>
      </c>
      <c r="I41" s="80"/>
      <c r="J41" s="244">
        <f t="shared" si="3"/>
        <v>0</v>
      </c>
      <c r="K41" s="245"/>
      <c r="L41" s="245"/>
      <c r="M41" s="245"/>
      <c r="N41" s="245"/>
      <c r="O41" s="245"/>
      <c r="P41" s="245"/>
      <c r="Q41" s="245"/>
      <c r="R41" s="246"/>
      <c r="S41" s="249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8"/>
    </row>
    <row r="42" spans="1:39" ht="20.100000000000001" customHeight="1" x14ac:dyDescent="0.2">
      <c r="A42" s="77"/>
      <c r="B42" s="78"/>
      <c r="C42" s="79"/>
      <c r="D42" s="73">
        <f t="shared" si="2"/>
        <v>0</v>
      </c>
      <c r="E42" s="129">
        <f t="shared" si="0"/>
        <v>0</v>
      </c>
      <c r="F42" s="78"/>
      <c r="G42" s="79"/>
      <c r="H42" s="129">
        <f t="shared" si="1"/>
        <v>0</v>
      </c>
      <c r="I42" s="80"/>
      <c r="J42" s="244">
        <f t="shared" si="3"/>
        <v>0</v>
      </c>
      <c r="K42" s="245"/>
      <c r="L42" s="245"/>
      <c r="M42" s="245"/>
      <c r="N42" s="245"/>
      <c r="O42" s="245"/>
      <c r="P42" s="245"/>
      <c r="Q42" s="245"/>
      <c r="R42" s="246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8"/>
    </row>
    <row r="43" spans="1:39" ht="20.100000000000001" customHeight="1" x14ac:dyDescent="0.2">
      <c r="A43" s="147"/>
      <c r="B43" s="81"/>
      <c r="C43" s="79"/>
      <c r="D43" s="73">
        <f t="shared" si="2"/>
        <v>0</v>
      </c>
      <c r="E43" s="129">
        <f t="shared" si="0"/>
        <v>0</v>
      </c>
      <c r="F43" s="81"/>
      <c r="G43" s="82"/>
      <c r="H43" s="83">
        <f t="shared" si="1"/>
        <v>0</v>
      </c>
      <c r="I43" s="84"/>
      <c r="J43" s="244">
        <f t="shared" si="3"/>
        <v>0</v>
      </c>
      <c r="K43" s="245"/>
      <c r="L43" s="245"/>
      <c r="M43" s="245"/>
      <c r="N43" s="245"/>
      <c r="O43" s="245"/>
      <c r="P43" s="245"/>
      <c r="Q43" s="245"/>
      <c r="R43" s="246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51"/>
    </row>
    <row r="44" spans="1:39" ht="20.100000000000001" customHeight="1" x14ac:dyDescent="0.2">
      <c r="A44" s="77"/>
      <c r="B44" s="78"/>
      <c r="C44" s="79"/>
      <c r="D44" s="73">
        <f t="shared" si="2"/>
        <v>0</v>
      </c>
      <c r="E44" s="129">
        <f t="shared" si="0"/>
        <v>0</v>
      </c>
      <c r="F44" s="78"/>
      <c r="G44" s="79"/>
      <c r="H44" s="129">
        <f t="shared" si="1"/>
        <v>0</v>
      </c>
      <c r="I44" s="80"/>
      <c r="J44" s="244">
        <f t="shared" si="3"/>
        <v>0</v>
      </c>
      <c r="K44" s="245"/>
      <c r="L44" s="245"/>
      <c r="M44" s="245"/>
      <c r="N44" s="245"/>
      <c r="O44" s="245"/>
      <c r="P44" s="245"/>
      <c r="Q44" s="245"/>
      <c r="R44" s="246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8"/>
    </row>
    <row r="45" spans="1:39" ht="20.100000000000001" customHeight="1" x14ac:dyDescent="0.2">
      <c r="A45" s="77"/>
      <c r="B45" s="78"/>
      <c r="C45" s="79"/>
      <c r="D45" s="73">
        <f t="shared" si="2"/>
        <v>0</v>
      </c>
      <c r="E45" s="129">
        <f t="shared" si="0"/>
        <v>0</v>
      </c>
      <c r="F45" s="78"/>
      <c r="G45" s="79"/>
      <c r="H45" s="129">
        <f t="shared" si="1"/>
        <v>0</v>
      </c>
      <c r="I45" s="80"/>
      <c r="J45" s="244">
        <f t="shared" si="3"/>
        <v>0</v>
      </c>
      <c r="K45" s="245"/>
      <c r="L45" s="245"/>
      <c r="M45" s="245"/>
      <c r="N45" s="245"/>
      <c r="O45" s="245"/>
      <c r="P45" s="245"/>
      <c r="Q45" s="245"/>
      <c r="R45" s="246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8"/>
    </row>
    <row r="46" spans="1:39" ht="20.100000000000001" customHeight="1" x14ac:dyDescent="0.2">
      <c r="A46" s="77"/>
      <c r="B46" s="78"/>
      <c r="C46" s="79"/>
      <c r="D46" s="73">
        <f t="shared" si="2"/>
        <v>0</v>
      </c>
      <c r="E46" s="129">
        <f t="shared" si="0"/>
        <v>0</v>
      </c>
      <c r="F46" s="78"/>
      <c r="G46" s="79"/>
      <c r="H46" s="129">
        <f t="shared" si="1"/>
        <v>0</v>
      </c>
      <c r="I46" s="80"/>
      <c r="J46" s="244">
        <f t="shared" si="3"/>
        <v>0</v>
      </c>
      <c r="K46" s="245"/>
      <c r="L46" s="245"/>
      <c r="M46" s="245"/>
      <c r="N46" s="245"/>
      <c r="O46" s="245"/>
      <c r="P46" s="245"/>
      <c r="Q46" s="245"/>
      <c r="R46" s="246"/>
      <c r="S46" s="249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8"/>
    </row>
    <row r="47" spans="1:39" ht="20.100000000000001" customHeight="1" x14ac:dyDescent="0.2">
      <c r="A47" s="77"/>
      <c r="B47" s="78"/>
      <c r="C47" s="79"/>
      <c r="D47" s="73">
        <f t="shared" si="2"/>
        <v>0</v>
      </c>
      <c r="E47" s="129">
        <f t="shared" si="0"/>
        <v>0</v>
      </c>
      <c r="F47" s="78"/>
      <c r="G47" s="79"/>
      <c r="H47" s="129">
        <f t="shared" si="1"/>
        <v>0</v>
      </c>
      <c r="I47" s="80"/>
      <c r="J47" s="244">
        <f t="shared" si="3"/>
        <v>0</v>
      </c>
      <c r="K47" s="245"/>
      <c r="L47" s="245"/>
      <c r="M47" s="245"/>
      <c r="N47" s="245"/>
      <c r="O47" s="245"/>
      <c r="P47" s="245"/>
      <c r="Q47" s="245"/>
      <c r="R47" s="246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8"/>
    </row>
    <row r="48" spans="1:39" ht="20.100000000000001" customHeight="1" x14ac:dyDescent="0.2">
      <c r="A48" s="77"/>
      <c r="B48" s="78"/>
      <c r="C48" s="79"/>
      <c r="D48" s="73">
        <f t="shared" si="2"/>
        <v>0</v>
      </c>
      <c r="E48" s="129">
        <f t="shared" si="0"/>
        <v>0</v>
      </c>
      <c r="F48" s="78"/>
      <c r="G48" s="79"/>
      <c r="H48" s="129">
        <f t="shared" si="1"/>
        <v>0</v>
      </c>
      <c r="I48" s="80"/>
      <c r="J48" s="244">
        <f t="shared" si="3"/>
        <v>0</v>
      </c>
      <c r="K48" s="245"/>
      <c r="L48" s="245"/>
      <c r="M48" s="245"/>
      <c r="N48" s="245"/>
      <c r="O48" s="245"/>
      <c r="P48" s="245"/>
      <c r="Q48" s="245"/>
      <c r="R48" s="246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8"/>
    </row>
    <row r="49" spans="1:39" ht="20.100000000000001" customHeight="1" x14ac:dyDescent="0.2">
      <c r="A49" s="77"/>
      <c r="B49" s="78"/>
      <c r="C49" s="79"/>
      <c r="D49" s="73">
        <f t="shared" si="2"/>
        <v>0</v>
      </c>
      <c r="E49" s="129">
        <f t="shared" si="0"/>
        <v>0</v>
      </c>
      <c r="F49" s="78"/>
      <c r="G49" s="79"/>
      <c r="H49" s="129">
        <f t="shared" si="1"/>
        <v>0</v>
      </c>
      <c r="I49" s="80"/>
      <c r="J49" s="244">
        <f t="shared" si="3"/>
        <v>0</v>
      </c>
      <c r="K49" s="245"/>
      <c r="L49" s="245"/>
      <c r="M49" s="245"/>
      <c r="N49" s="245"/>
      <c r="O49" s="245"/>
      <c r="P49" s="245"/>
      <c r="Q49" s="245"/>
      <c r="R49" s="246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8"/>
    </row>
    <row r="50" spans="1:39" ht="20.100000000000001" customHeight="1" x14ac:dyDescent="0.2">
      <c r="A50" s="77"/>
      <c r="B50" s="78"/>
      <c r="C50" s="79"/>
      <c r="D50" s="73">
        <f t="shared" si="2"/>
        <v>0</v>
      </c>
      <c r="E50" s="129">
        <f t="shared" si="0"/>
        <v>0</v>
      </c>
      <c r="F50" s="78"/>
      <c r="G50" s="79"/>
      <c r="H50" s="129">
        <f t="shared" si="1"/>
        <v>0</v>
      </c>
      <c r="I50" s="80"/>
      <c r="J50" s="244">
        <f t="shared" si="3"/>
        <v>0</v>
      </c>
      <c r="K50" s="245"/>
      <c r="L50" s="245"/>
      <c r="M50" s="245"/>
      <c r="N50" s="245"/>
      <c r="O50" s="245"/>
      <c r="P50" s="245"/>
      <c r="Q50" s="245"/>
      <c r="R50" s="246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8"/>
    </row>
    <row r="51" spans="1:39" ht="20.100000000000001" customHeight="1" x14ac:dyDescent="0.2">
      <c r="A51" s="77"/>
      <c r="B51" s="78"/>
      <c r="C51" s="79"/>
      <c r="D51" s="73">
        <f t="shared" si="2"/>
        <v>0</v>
      </c>
      <c r="E51" s="129">
        <f t="shared" si="0"/>
        <v>0</v>
      </c>
      <c r="F51" s="78"/>
      <c r="G51" s="79"/>
      <c r="H51" s="129">
        <f t="shared" si="1"/>
        <v>0</v>
      </c>
      <c r="I51" s="80"/>
      <c r="J51" s="244">
        <f t="shared" si="3"/>
        <v>0</v>
      </c>
      <c r="K51" s="245"/>
      <c r="L51" s="245"/>
      <c r="M51" s="245"/>
      <c r="N51" s="245"/>
      <c r="O51" s="245"/>
      <c r="P51" s="245"/>
      <c r="Q51" s="245"/>
      <c r="R51" s="246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8"/>
    </row>
    <row r="52" spans="1:39" ht="20.100000000000001" customHeight="1" x14ac:dyDescent="0.2">
      <c r="A52" s="77"/>
      <c r="B52" s="78"/>
      <c r="C52" s="79"/>
      <c r="D52" s="73">
        <f t="shared" si="2"/>
        <v>0</v>
      </c>
      <c r="E52" s="129">
        <f t="shared" si="0"/>
        <v>0</v>
      </c>
      <c r="F52" s="78"/>
      <c r="G52" s="79"/>
      <c r="H52" s="129">
        <f t="shared" si="1"/>
        <v>0</v>
      </c>
      <c r="I52" s="80"/>
      <c r="J52" s="244">
        <f t="shared" si="3"/>
        <v>0</v>
      </c>
      <c r="K52" s="245"/>
      <c r="L52" s="245"/>
      <c r="M52" s="245"/>
      <c r="N52" s="245"/>
      <c r="O52" s="245"/>
      <c r="P52" s="245"/>
      <c r="Q52" s="245"/>
      <c r="R52" s="246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8"/>
    </row>
    <row r="53" spans="1:39" ht="20.100000000000001" customHeight="1" x14ac:dyDescent="0.2">
      <c r="A53" s="77"/>
      <c r="B53" s="78"/>
      <c r="C53" s="79"/>
      <c r="D53" s="73">
        <f t="shared" si="2"/>
        <v>0</v>
      </c>
      <c r="E53" s="129">
        <f t="shared" si="0"/>
        <v>0</v>
      </c>
      <c r="F53" s="78"/>
      <c r="G53" s="79"/>
      <c r="H53" s="129">
        <f t="shared" si="1"/>
        <v>0</v>
      </c>
      <c r="I53" s="80"/>
      <c r="J53" s="244">
        <f t="shared" si="3"/>
        <v>0</v>
      </c>
      <c r="K53" s="245"/>
      <c r="L53" s="245"/>
      <c r="M53" s="245"/>
      <c r="N53" s="245"/>
      <c r="O53" s="245"/>
      <c r="P53" s="245"/>
      <c r="Q53" s="245"/>
      <c r="R53" s="246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8"/>
    </row>
    <row r="54" spans="1:39" ht="20.100000000000001" customHeight="1" x14ac:dyDescent="0.2">
      <c r="A54" s="77"/>
      <c r="B54" s="78"/>
      <c r="C54" s="79"/>
      <c r="D54" s="73">
        <f t="shared" si="2"/>
        <v>0</v>
      </c>
      <c r="E54" s="129">
        <f t="shared" si="0"/>
        <v>0</v>
      </c>
      <c r="F54" s="78"/>
      <c r="G54" s="79"/>
      <c r="H54" s="129">
        <f t="shared" si="1"/>
        <v>0</v>
      </c>
      <c r="I54" s="80"/>
      <c r="J54" s="244">
        <f t="shared" si="3"/>
        <v>0</v>
      </c>
      <c r="K54" s="245"/>
      <c r="L54" s="245"/>
      <c r="M54" s="245"/>
      <c r="N54" s="245"/>
      <c r="O54" s="245"/>
      <c r="P54" s="245"/>
      <c r="Q54" s="245"/>
      <c r="R54" s="246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8"/>
    </row>
    <row r="55" spans="1:39" ht="20.100000000000001" customHeight="1" x14ac:dyDescent="0.2">
      <c r="A55" s="77"/>
      <c r="B55" s="78"/>
      <c r="C55" s="79"/>
      <c r="D55" s="73">
        <f t="shared" si="2"/>
        <v>0</v>
      </c>
      <c r="E55" s="129">
        <f t="shared" si="0"/>
        <v>0</v>
      </c>
      <c r="F55" s="78"/>
      <c r="G55" s="79"/>
      <c r="H55" s="129">
        <f t="shared" si="1"/>
        <v>0</v>
      </c>
      <c r="I55" s="80"/>
      <c r="J55" s="244">
        <f t="shared" si="3"/>
        <v>0</v>
      </c>
      <c r="K55" s="245"/>
      <c r="L55" s="245"/>
      <c r="M55" s="245"/>
      <c r="N55" s="245"/>
      <c r="O55" s="245"/>
      <c r="P55" s="245"/>
      <c r="Q55" s="245"/>
      <c r="R55" s="246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8"/>
    </row>
    <row r="56" spans="1:39" ht="20.100000000000001" customHeight="1" x14ac:dyDescent="0.2">
      <c r="A56" s="77"/>
      <c r="B56" s="78"/>
      <c r="C56" s="79"/>
      <c r="D56" s="73">
        <f t="shared" si="2"/>
        <v>0</v>
      </c>
      <c r="E56" s="129">
        <f t="shared" si="0"/>
        <v>0</v>
      </c>
      <c r="F56" s="78"/>
      <c r="G56" s="79"/>
      <c r="H56" s="129">
        <f t="shared" si="1"/>
        <v>0</v>
      </c>
      <c r="I56" s="80"/>
      <c r="J56" s="244">
        <f t="shared" si="3"/>
        <v>0</v>
      </c>
      <c r="K56" s="245"/>
      <c r="L56" s="245"/>
      <c r="M56" s="245"/>
      <c r="N56" s="245"/>
      <c r="O56" s="245"/>
      <c r="P56" s="245"/>
      <c r="Q56" s="245"/>
      <c r="R56" s="246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8"/>
    </row>
    <row r="57" spans="1:39" ht="39.75" customHeight="1" thickBot="1" x14ac:dyDescent="0.3">
      <c r="A57" s="85" t="s">
        <v>15</v>
      </c>
      <c r="B57" s="86" t="str">
        <f>IF((SUM(B35:B56))&gt;0,(SUM(B35:B56))," ")</f>
        <v xml:space="preserve"> </v>
      </c>
      <c r="C57" s="86" t="str">
        <f>IF((SUM(C35:C56))&gt;0,(SUM(C35:C56))," ")</f>
        <v xml:space="preserve"> </v>
      </c>
      <c r="E57" s="87"/>
      <c r="F57" s="88"/>
      <c r="G57" s="88"/>
      <c r="H57" s="87"/>
      <c r="I57" s="89" t="s">
        <v>53</v>
      </c>
      <c r="J57" s="252">
        <f>SUM(J35:J56)</f>
        <v>0</v>
      </c>
      <c r="K57" s="252"/>
      <c r="L57" s="252"/>
      <c r="M57" s="252"/>
      <c r="N57" s="252"/>
      <c r="O57" s="252"/>
      <c r="P57" s="252"/>
      <c r="Q57" s="252"/>
      <c r="R57" s="252"/>
      <c r="U57" s="90" t="s">
        <v>36</v>
      </c>
      <c r="V57" s="91"/>
      <c r="Z57" s="157"/>
      <c r="AA57" s="158"/>
      <c r="AB57" s="158"/>
      <c r="AC57" s="158"/>
      <c r="AD57" s="157"/>
      <c r="AE57" s="158"/>
      <c r="AF57" s="158"/>
      <c r="AG57" s="158"/>
      <c r="AH57" s="157"/>
      <c r="AI57" s="158"/>
      <c r="AJ57" s="158"/>
      <c r="AK57" s="158"/>
      <c r="AL57" s="96"/>
      <c r="AM57" s="96"/>
    </row>
    <row r="58" spans="1:39" ht="21" customHeight="1" thickTop="1" x14ac:dyDescent="0.2">
      <c r="A58" s="85"/>
      <c r="B58" s="159">
        <f>SUM(D35:D56)/1000</f>
        <v>0</v>
      </c>
      <c r="C58" s="159"/>
      <c r="D58" s="92"/>
      <c r="E58" s="87"/>
      <c r="F58" s="88"/>
      <c r="G58" s="88"/>
      <c r="H58" s="87"/>
      <c r="I58" s="93" t="s">
        <v>54</v>
      </c>
      <c r="J58" s="253">
        <f>B58*23</f>
        <v>0</v>
      </c>
      <c r="K58" s="253"/>
      <c r="L58" s="253"/>
      <c r="M58" s="253"/>
      <c r="N58" s="253"/>
      <c r="O58" s="253"/>
      <c r="P58" s="253"/>
      <c r="Q58" s="253"/>
      <c r="R58" s="253"/>
      <c r="V58" s="91"/>
      <c r="Z58" s="94" t="s">
        <v>37</v>
      </c>
    </row>
    <row r="59" spans="1:39" ht="13.5" customHeight="1" x14ac:dyDescent="0.2">
      <c r="A59" s="88"/>
      <c r="I59" s="95" t="s">
        <v>38</v>
      </c>
      <c r="J59" s="160"/>
      <c r="K59" s="160"/>
      <c r="L59" s="160"/>
      <c r="M59" s="160"/>
      <c r="N59" s="160"/>
      <c r="O59" s="160"/>
      <c r="P59" s="160"/>
    </row>
  </sheetData>
  <sheetProtection algorithmName="SHA-512" hashValue="rBXF1M2m9VfpWKBDAQelLjJGrF6vMetwOyVkz9DdeFYO8SJRF6QwmMIGLffW1kp8AvxaUg+vwBhiHDcxzjmVFg==" saltValue="kei+8xqlSa+lpfEvxveO+A==" spinCount="100000" sheet="1" objects="1" scenarios="1"/>
  <protectedRanges>
    <protectedRange sqref="U57:AM58" name="Bereich7"/>
    <protectedRange sqref="I35:I56" name="Bereich5"/>
    <protectedRange sqref="A35:C56" name="Bereich3"/>
    <protectedRange sqref="A6:I17" name="Bereich1"/>
    <protectedRange sqref="J3:AM32" name="Bereich2"/>
    <protectedRange sqref="F35:G56" name="Bereich4"/>
    <protectedRange sqref="S35:AM56" name="Bereich6"/>
  </protectedRanges>
  <mergeCells count="108">
    <mergeCell ref="J57:R57"/>
    <mergeCell ref="J58:R58"/>
    <mergeCell ref="J30:U31"/>
    <mergeCell ref="V30:AA31"/>
    <mergeCell ref="AC32:AM32"/>
    <mergeCell ref="A1:AM1"/>
    <mergeCell ref="J36:R36"/>
    <mergeCell ref="S36:AM36"/>
    <mergeCell ref="J34:R34"/>
    <mergeCell ref="J35:R35"/>
    <mergeCell ref="S35:AM35"/>
    <mergeCell ref="J55:R55"/>
    <mergeCell ref="S55:AM55"/>
    <mergeCell ref="J56:R56"/>
    <mergeCell ref="S56:AM56"/>
    <mergeCell ref="J42:R42"/>
    <mergeCell ref="S42:AM42"/>
    <mergeCell ref="J43:R43"/>
    <mergeCell ref="S43:AM43"/>
    <mergeCell ref="J44:R44"/>
    <mergeCell ref="S44:AM44"/>
    <mergeCell ref="J45:R45"/>
    <mergeCell ref="S45:AM45"/>
    <mergeCell ref="J46:R46"/>
    <mergeCell ref="S46:AM46"/>
    <mergeCell ref="J37:R37"/>
    <mergeCell ref="S37:AM37"/>
    <mergeCell ref="J38:R38"/>
    <mergeCell ref="S38:AM38"/>
    <mergeCell ref="J39:R39"/>
    <mergeCell ref="S39:AM39"/>
    <mergeCell ref="J40:R40"/>
    <mergeCell ref="S40:AM40"/>
    <mergeCell ref="J41:R41"/>
    <mergeCell ref="S41:AM41"/>
    <mergeCell ref="J52:R52"/>
    <mergeCell ref="S52:AM52"/>
    <mergeCell ref="J53:R53"/>
    <mergeCell ref="S53:AM53"/>
    <mergeCell ref="J54:R54"/>
    <mergeCell ref="S54:AM54"/>
    <mergeCell ref="J47:R47"/>
    <mergeCell ref="S47:AM47"/>
    <mergeCell ref="J48:R48"/>
    <mergeCell ref="S48:AM48"/>
    <mergeCell ref="J49:R49"/>
    <mergeCell ref="S49:AM49"/>
    <mergeCell ref="J50:R50"/>
    <mergeCell ref="S50:AM50"/>
    <mergeCell ref="J51:R51"/>
    <mergeCell ref="S51:AM51"/>
    <mergeCell ref="X9:Y12"/>
    <mergeCell ref="Z9:AK12"/>
    <mergeCell ref="J13:L17"/>
    <mergeCell ref="M13:W17"/>
    <mergeCell ref="X13:AM17"/>
    <mergeCell ref="A14:A17"/>
    <mergeCell ref="B14:I17"/>
    <mergeCell ref="A2:AM2"/>
    <mergeCell ref="A3:I5"/>
    <mergeCell ref="J3:N3"/>
    <mergeCell ref="O3:T3"/>
    <mergeCell ref="U3:Z3"/>
    <mergeCell ref="AA3:AC3"/>
    <mergeCell ref="AD3:AF3"/>
    <mergeCell ref="AG3:AM7"/>
    <mergeCell ref="J4:N7"/>
    <mergeCell ref="O4:T7"/>
    <mergeCell ref="U4:Z7"/>
    <mergeCell ref="AA4:AC7"/>
    <mergeCell ref="A6:A8"/>
    <mergeCell ref="B6:I8"/>
    <mergeCell ref="J8:K8"/>
    <mergeCell ref="X8:Y8"/>
    <mergeCell ref="AL8:AM8"/>
    <mergeCell ref="I28:I34"/>
    <mergeCell ref="B30:B34"/>
    <mergeCell ref="C30:C34"/>
    <mergeCell ref="F30:F34"/>
    <mergeCell ref="G30:G34"/>
    <mergeCell ref="A9:A13"/>
    <mergeCell ref="B9:I13"/>
    <mergeCell ref="J9:K12"/>
    <mergeCell ref="L9:W12"/>
    <mergeCell ref="Z57:AC57"/>
    <mergeCell ref="AD57:AG57"/>
    <mergeCell ref="AH57:AK57"/>
    <mergeCell ref="B58:C58"/>
    <mergeCell ref="J59:P59"/>
    <mergeCell ref="A18:A34"/>
    <mergeCell ref="B18:E20"/>
    <mergeCell ref="F18:H20"/>
    <mergeCell ref="I18:I20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F24:G26"/>
    <mergeCell ref="B27:B29"/>
    <mergeCell ref="C27:C28"/>
    <mergeCell ref="F27:F29"/>
    <mergeCell ref="G27:G29"/>
  </mergeCells>
  <conditionalFormatting sqref="A3">
    <cfRule type="expression" dxfId="35" priority="4">
      <formula>$AN$34&gt;120</formula>
    </cfRule>
  </conditionalFormatting>
  <conditionalFormatting sqref="A34:A35 A72:A90">
    <cfRule type="expression" dxfId="34" priority="3">
      <formula>AN34&gt;150</formula>
    </cfRule>
  </conditionalFormatting>
  <conditionalFormatting sqref="A54:A71">
    <cfRule type="expression" dxfId="33" priority="2">
      <formula>AN54&gt;150</formula>
    </cfRule>
  </conditionalFormatting>
  <conditionalFormatting sqref="A36:A53">
    <cfRule type="expression" dxfId="32" priority="1">
      <formula>AN36&gt;150</formula>
    </cfRule>
  </conditionalFormatting>
  <hyperlinks>
    <hyperlink ref="I58" r:id="rId1" xr:uid="{953C6D67-9CEF-4457-BF2F-323F465E38CA}"/>
  </hyperlinks>
  <printOptions horizontalCentered="1"/>
  <pageMargins left="0.31496062992125984" right="0.31496062992125984" top="0.78740157480314965" bottom="0.59055118110236227" header="0.31496062992125984" footer="0.31496062992125984"/>
  <pageSetup paperSize="9" scale="70" fitToHeight="2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59"/>
  <sheetViews>
    <sheetView zoomScaleNormal="100" workbookViewId="0">
      <selection activeCell="B6" sqref="B6:I8"/>
    </sheetView>
  </sheetViews>
  <sheetFormatPr baseColWidth="10" defaultColWidth="11.42578125" defaultRowHeight="21" customHeight="1" x14ac:dyDescent="0.2"/>
  <cols>
    <col min="1" max="1" width="13.5703125" style="51" customWidth="1"/>
    <col min="2" max="2" width="11.42578125" style="51" customWidth="1"/>
    <col min="3" max="3" width="15.140625" style="51" customWidth="1"/>
    <col min="4" max="4" width="25.85546875" style="51" hidden="1" customWidth="1"/>
    <col min="5" max="5" width="12.85546875" style="52" customWidth="1"/>
    <col min="6" max="7" width="11.42578125" style="51" customWidth="1"/>
    <col min="8" max="8" width="11.42578125" style="52" customWidth="1"/>
    <col min="9" max="9" width="14.42578125" style="52" customWidth="1"/>
    <col min="10" max="10" width="2.42578125" style="52" customWidth="1"/>
    <col min="11" max="27" width="2.42578125" style="51" customWidth="1"/>
    <col min="28" max="28" width="9.42578125" style="51" customWidth="1"/>
    <col min="29" max="37" width="2.42578125" style="51" customWidth="1"/>
    <col min="38" max="38" width="5.42578125" style="51" customWidth="1"/>
    <col min="39" max="39" width="5.5703125" style="51" customWidth="1"/>
    <col min="40" max="16384" width="11.42578125" style="51"/>
  </cols>
  <sheetData>
    <row r="1" spans="1:39" ht="21" customHeight="1" x14ac:dyDescent="0.2">
      <c r="A1" s="288" t="s">
        <v>107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90"/>
    </row>
    <row r="2" spans="1:39" ht="21" customHeight="1" x14ac:dyDescent="0.2">
      <c r="A2" s="291" t="s">
        <v>108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3"/>
    </row>
    <row r="3" spans="1:39" ht="13.5" customHeight="1" x14ac:dyDescent="0.2">
      <c r="A3" s="264" t="s">
        <v>10</v>
      </c>
      <c r="B3" s="264"/>
      <c r="C3" s="264"/>
      <c r="D3" s="264"/>
      <c r="E3" s="264"/>
      <c r="F3" s="264"/>
      <c r="G3" s="264"/>
      <c r="H3" s="264"/>
      <c r="I3" s="265"/>
      <c r="J3" s="268" t="s">
        <v>17</v>
      </c>
      <c r="K3" s="269"/>
      <c r="L3" s="269"/>
      <c r="M3" s="269"/>
      <c r="N3" s="270"/>
      <c r="O3" s="269" t="s">
        <v>92</v>
      </c>
      <c r="P3" s="269"/>
      <c r="Q3" s="269"/>
      <c r="R3" s="269"/>
      <c r="S3" s="269"/>
      <c r="T3" s="269"/>
      <c r="U3" s="268" t="s">
        <v>18</v>
      </c>
      <c r="V3" s="269"/>
      <c r="W3" s="269"/>
      <c r="X3" s="269"/>
      <c r="Y3" s="269"/>
      <c r="Z3" s="270"/>
      <c r="AA3" s="268" t="s">
        <v>19</v>
      </c>
      <c r="AB3" s="269"/>
      <c r="AC3" s="270"/>
      <c r="AD3" s="268" t="s">
        <v>20</v>
      </c>
      <c r="AE3" s="269"/>
      <c r="AF3" s="269"/>
      <c r="AG3" s="271">
        <f>J57</f>
        <v>0</v>
      </c>
      <c r="AH3" s="272"/>
      <c r="AI3" s="272"/>
      <c r="AJ3" s="272"/>
      <c r="AK3" s="272"/>
      <c r="AL3" s="272"/>
      <c r="AM3" s="273"/>
    </row>
    <row r="4" spans="1:39" ht="5.25" customHeight="1" x14ac:dyDescent="0.2">
      <c r="A4" s="266"/>
      <c r="B4" s="266"/>
      <c r="C4" s="266"/>
      <c r="D4" s="266"/>
      <c r="E4" s="266"/>
      <c r="F4" s="266"/>
      <c r="G4" s="266"/>
      <c r="H4" s="266"/>
      <c r="I4" s="267"/>
      <c r="J4" s="276"/>
      <c r="K4" s="277"/>
      <c r="L4" s="277"/>
      <c r="M4" s="277"/>
      <c r="N4" s="278"/>
      <c r="O4" s="220"/>
      <c r="P4" s="220"/>
      <c r="Q4" s="220"/>
      <c r="R4" s="220"/>
      <c r="S4" s="220"/>
      <c r="T4" s="202"/>
      <c r="U4" s="201"/>
      <c r="V4" s="220"/>
      <c r="W4" s="220"/>
      <c r="X4" s="220"/>
      <c r="Y4" s="220"/>
      <c r="Z4" s="202"/>
      <c r="AA4" s="282"/>
      <c r="AB4" s="283"/>
      <c r="AC4" s="284"/>
      <c r="AD4" s="53"/>
      <c r="AE4" s="53"/>
      <c r="AF4" s="130"/>
      <c r="AG4" s="272"/>
      <c r="AH4" s="272"/>
      <c r="AI4" s="272"/>
      <c r="AJ4" s="272"/>
      <c r="AK4" s="272"/>
      <c r="AL4" s="272"/>
      <c r="AM4" s="273"/>
    </row>
    <row r="5" spans="1:39" ht="5.25" customHeight="1" x14ac:dyDescent="0.2">
      <c r="A5" s="266"/>
      <c r="B5" s="266"/>
      <c r="C5" s="266"/>
      <c r="D5" s="266"/>
      <c r="E5" s="266"/>
      <c r="F5" s="266"/>
      <c r="G5" s="266"/>
      <c r="H5" s="266"/>
      <c r="I5" s="267"/>
      <c r="J5" s="276"/>
      <c r="K5" s="277"/>
      <c r="L5" s="277"/>
      <c r="M5" s="277"/>
      <c r="N5" s="278"/>
      <c r="O5" s="220"/>
      <c r="P5" s="220"/>
      <c r="Q5" s="220"/>
      <c r="R5" s="220"/>
      <c r="S5" s="220"/>
      <c r="T5" s="202"/>
      <c r="U5" s="201"/>
      <c r="V5" s="220"/>
      <c r="W5" s="220"/>
      <c r="X5" s="220"/>
      <c r="Y5" s="220"/>
      <c r="Z5" s="202"/>
      <c r="AA5" s="282"/>
      <c r="AB5" s="283"/>
      <c r="AC5" s="284"/>
      <c r="AD5" s="53"/>
      <c r="AE5" s="53"/>
      <c r="AF5" s="130"/>
      <c r="AG5" s="272"/>
      <c r="AH5" s="272"/>
      <c r="AI5" s="272"/>
      <c r="AJ5" s="272"/>
      <c r="AK5" s="272"/>
      <c r="AL5" s="272"/>
      <c r="AM5" s="273"/>
    </row>
    <row r="6" spans="1:39" ht="9" customHeight="1" x14ac:dyDescent="0.2">
      <c r="A6" s="189" t="s">
        <v>12</v>
      </c>
      <c r="B6" s="190"/>
      <c r="C6" s="191"/>
      <c r="D6" s="191"/>
      <c r="E6" s="191"/>
      <c r="F6" s="191"/>
      <c r="G6" s="191"/>
      <c r="H6" s="191"/>
      <c r="I6" s="191"/>
      <c r="J6" s="276"/>
      <c r="K6" s="277"/>
      <c r="L6" s="277"/>
      <c r="M6" s="277"/>
      <c r="N6" s="278"/>
      <c r="O6" s="220"/>
      <c r="P6" s="220"/>
      <c r="Q6" s="220"/>
      <c r="R6" s="220"/>
      <c r="S6" s="220"/>
      <c r="T6" s="202"/>
      <c r="U6" s="201"/>
      <c r="V6" s="220"/>
      <c r="W6" s="220"/>
      <c r="X6" s="220"/>
      <c r="Y6" s="220"/>
      <c r="Z6" s="202"/>
      <c r="AA6" s="282"/>
      <c r="AB6" s="283"/>
      <c r="AC6" s="284"/>
      <c r="AD6" s="53"/>
      <c r="AE6" s="53"/>
      <c r="AF6" s="130"/>
      <c r="AG6" s="272"/>
      <c r="AH6" s="272"/>
      <c r="AI6" s="272"/>
      <c r="AJ6" s="272"/>
      <c r="AK6" s="272"/>
      <c r="AL6" s="272"/>
      <c r="AM6" s="273"/>
    </row>
    <row r="7" spans="1:39" ht="5.25" customHeight="1" thickBot="1" x14ac:dyDescent="0.25">
      <c r="A7" s="189"/>
      <c r="B7" s="193"/>
      <c r="C7" s="194"/>
      <c r="D7" s="194"/>
      <c r="E7" s="194"/>
      <c r="F7" s="194"/>
      <c r="G7" s="194"/>
      <c r="H7" s="194"/>
      <c r="I7" s="194"/>
      <c r="J7" s="279"/>
      <c r="K7" s="280"/>
      <c r="L7" s="280"/>
      <c r="M7" s="280"/>
      <c r="N7" s="281"/>
      <c r="O7" s="222"/>
      <c r="P7" s="222"/>
      <c r="Q7" s="222"/>
      <c r="R7" s="222"/>
      <c r="S7" s="222"/>
      <c r="T7" s="204"/>
      <c r="U7" s="203"/>
      <c r="V7" s="222"/>
      <c r="W7" s="222"/>
      <c r="X7" s="222"/>
      <c r="Y7" s="222"/>
      <c r="Z7" s="204"/>
      <c r="AA7" s="285"/>
      <c r="AB7" s="286"/>
      <c r="AC7" s="287"/>
      <c r="AD7" s="54"/>
      <c r="AE7" s="54"/>
      <c r="AF7" s="131"/>
      <c r="AG7" s="274"/>
      <c r="AH7" s="274"/>
      <c r="AI7" s="274"/>
      <c r="AJ7" s="274"/>
      <c r="AK7" s="274"/>
      <c r="AL7" s="274"/>
      <c r="AM7" s="275"/>
    </row>
    <row r="8" spans="1:39" ht="11.25" customHeight="1" x14ac:dyDescent="0.2">
      <c r="A8" s="189"/>
      <c r="B8" s="196"/>
      <c r="C8" s="197"/>
      <c r="D8" s="197"/>
      <c r="E8" s="197"/>
      <c r="F8" s="197"/>
      <c r="G8" s="197"/>
      <c r="H8" s="197"/>
      <c r="I8" s="198"/>
      <c r="J8" s="168" t="s">
        <v>21</v>
      </c>
      <c r="K8" s="170"/>
      <c r="L8" s="55" t="s">
        <v>22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7"/>
      <c r="X8" s="168" t="s">
        <v>23</v>
      </c>
      <c r="Y8" s="262"/>
      <c r="Z8" s="58" t="s">
        <v>24</v>
      </c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7"/>
      <c r="AL8" s="178" t="s">
        <v>25</v>
      </c>
      <c r="AM8" s="263"/>
    </row>
    <row r="9" spans="1:39" ht="5.25" customHeight="1" x14ac:dyDescent="0.2">
      <c r="A9" s="189" t="s">
        <v>11</v>
      </c>
      <c r="B9" s="190"/>
      <c r="C9" s="191"/>
      <c r="D9" s="191"/>
      <c r="E9" s="191"/>
      <c r="F9" s="191"/>
      <c r="G9" s="191"/>
      <c r="H9" s="191"/>
      <c r="I9" s="192"/>
      <c r="J9" s="199"/>
      <c r="K9" s="200"/>
      <c r="L9" s="205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7"/>
      <c r="X9" s="205"/>
      <c r="Y9" s="214"/>
      <c r="Z9" s="217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00"/>
      <c r="AL9" s="59"/>
      <c r="AM9" s="60"/>
    </row>
    <row r="10" spans="1:39" ht="4.5" customHeight="1" x14ac:dyDescent="0.2">
      <c r="A10" s="189"/>
      <c r="B10" s="193"/>
      <c r="C10" s="194"/>
      <c r="D10" s="194"/>
      <c r="E10" s="194"/>
      <c r="F10" s="194"/>
      <c r="G10" s="194"/>
      <c r="H10" s="194"/>
      <c r="I10" s="195"/>
      <c r="J10" s="201"/>
      <c r="K10" s="202"/>
      <c r="L10" s="208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  <c r="X10" s="208"/>
      <c r="Y10" s="215"/>
      <c r="Z10" s="219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02"/>
      <c r="AL10" s="59"/>
      <c r="AM10" s="60"/>
    </row>
    <row r="11" spans="1:39" ht="12.75" customHeight="1" x14ac:dyDescent="0.2">
      <c r="A11" s="189"/>
      <c r="B11" s="193"/>
      <c r="C11" s="194"/>
      <c r="D11" s="194"/>
      <c r="E11" s="194"/>
      <c r="F11" s="194"/>
      <c r="G11" s="194"/>
      <c r="H11" s="194"/>
      <c r="I11" s="195"/>
      <c r="J11" s="201"/>
      <c r="K11" s="202"/>
      <c r="L11" s="208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10"/>
      <c r="X11" s="208"/>
      <c r="Y11" s="215"/>
      <c r="Z11" s="219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02"/>
      <c r="AL11" s="59"/>
      <c r="AM11" s="60"/>
    </row>
    <row r="12" spans="1:39" ht="5.25" customHeight="1" thickBot="1" x14ac:dyDescent="0.25">
      <c r="A12" s="189"/>
      <c r="B12" s="193"/>
      <c r="C12" s="194"/>
      <c r="D12" s="194"/>
      <c r="E12" s="194"/>
      <c r="F12" s="194"/>
      <c r="G12" s="194"/>
      <c r="H12" s="194"/>
      <c r="I12" s="195"/>
      <c r="J12" s="203"/>
      <c r="K12" s="204"/>
      <c r="L12" s="211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3"/>
      <c r="X12" s="211"/>
      <c r="Y12" s="216"/>
      <c r="Z12" s="221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04"/>
      <c r="AL12" s="61"/>
      <c r="AM12" s="62"/>
    </row>
    <row r="13" spans="1:39" ht="5.25" customHeight="1" x14ac:dyDescent="0.2">
      <c r="A13" s="189"/>
      <c r="B13" s="196"/>
      <c r="C13" s="197"/>
      <c r="D13" s="197"/>
      <c r="E13" s="197"/>
      <c r="F13" s="197"/>
      <c r="G13" s="197"/>
      <c r="H13" s="197"/>
      <c r="I13" s="198"/>
      <c r="J13" s="223" t="s">
        <v>26</v>
      </c>
      <c r="K13" s="224"/>
      <c r="L13" s="225"/>
      <c r="M13" s="232" t="s">
        <v>109</v>
      </c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9"/>
    </row>
    <row r="14" spans="1:39" ht="5.25" customHeight="1" x14ac:dyDescent="0.2">
      <c r="A14" s="189" t="s">
        <v>13</v>
      </c>
      <c r="B14" s="309"/>
      <c r="C14" s="310"/>
      <c r="D14" s="310"/>
      <c r="E14" s="310"/>
      <c r="F14" s="310"/>
      <c r="G14" s="310"/>
      <c r="H14" s="310"/>
      <c r="I14" s="311"/>
      <c r="J14" s="226"/>
      <c r="K14" s="227"/>
      <c r="L14" s="228"/>
      <c r="M14" s="234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1"/>
    </row>
    <row r="15" spans="1:39" ht="5.25" customHeight="1" x14ac:dyDescent="0.2">
      <c r="A15" s="189"/>
      <c r="B15" s="312"/>
      <c r="C15" s="313"/>
      <c r="D15" s="313"/>
      <c r="E15" s="313"/>
      <c r="F15" s="313"/>
      <c r="G15" s="313"/>
      <c r="H15" s="313"/>
      <c r="I15" s="314"/>
      <c r="J15" s="226"/>
      <c r="K15" s="227"/>
      <c r="L15" s="228"/>
      <c r="M15" s="234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1"/>
    </row>
    <row r="16" spans="1:39" ht="11.25" customHeight="1" x14ac:dyDescent="0.2">
      <c r="A16" s="189"/>
      <c r="B16" s="312"/>
      <c r="C16" s="313"/>
      <c r="D16" s="313"/>
      <c r="E16" s="313"/>
      <c r="F16" s="313"/>
      <c r="G16" s="313"/>
      <c r="H16" s="313"/>
      <c r="I16" s="314"/>
      <c r="J16" s="226"/>
      <c r="K16" s="227"/>
      <c r="L16" s="228"/>
      <c r="M16" s="234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1"/>
    </row>
    <row r="17" spans="1:39" ht="5.25" customHeight="1" thickBot="1" x14ac:dyDescent="0.25">
      <c r="A17" s="189"/>
      <c r="B17" s="315"/>
      <c r="C17" s="316"/>
      <c r="D17" s="316"/>
      <c r="E17" s="316"/>
      <c r="F17" s="316"/>
      <c r="G17" s="316"/>
      <c r="H17" s="316"/>
      <c r="I17" s="317"/>
      <c r="J17" s="229"/>
      <c r="K17" s="230"/>
      <c r="L17" s="231"/>
      <c r="M17" s="236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3"/>
    </row>
    <row r="18" spans="1:39" ht="11.25" customHeight="1" x14ac:dyDescent="0.2">
      <c r="A18" s="161" t="s">
        <v>0</v>
      </c>
      <c r="B18" s="164" t="s">
        <v>1</v>
      </c>
      <c r="C18" s="164"/>
      <c r="D18" s="164"/>
      <c r="E18" s="164"/>
      <c r="F18" s="165" t="s">
        <v>2</v>
      </c>
      <c r="G18" s="164"/>
      <c r="H18" s="164"/>
      <c r="I18" s="166" t="s">
        <v>35</v>
      </c>
      <c r="J18" s="168" t="s">
        <v>27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70"/>
      <c r="AA18" s="168" t="s">
        <v>28</v>
      </c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70"/>
    </row>
    <row r="19" spans="1:39" ht="7.5" customHeight="1" x14ac:dyDescent="0.2">
      <c r="A19" s="162"/>
      <c r="B19" s="164"/>
      <c r="C19" s="164"/>
      <c r="D19" s="164"/>
      <c r="E19" s="164"/>
      <c r="F19" s="165"/>
      <c r="G19" s="164"/>
      <c r="H19" s="164"/>
      <c r="I19" s="167"/>
      <c r="J19" s="59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60"/>
      <c r="AA19" s="59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60"/>
    </row>
    <row r="20" spans="1:39" ht="7.5" customHeight="1" x14ac:dyDescent="0.2">
      <c r="A20" s="162"/>
      <c r="B20" s="164"/>
      <c r="C20" s="164"/>
      <c r="D20" s="164"/>
      <c r="E20" s="164"/>
      <c r="F20" s="165"/>
      <c r="G20" s="164"/>
      <c r="H20" s="164"/>
      <c r="I20" s="167"/>
      <c r="J20" s="59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60"/>
      <c r="AA20" s="59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60"/>
    </row>
    <row r="21" spans="1:39" ht="7.5" customHeight="1" x14ac:dyDescent="0.2">
      <c r="A21" s="162"/>
      <c r="B21" s="171" t="s">
        <v>16</v>
      </c>
      <c r="C21" s="171"/>
      <c r="D21" s="88"/>
      <c r="E21" s="172" t="s">
        <v>4</v>
      </c>
      <c r="F21" s="174" t="s">
        <v>16</v>
      </c>
      <c r="G21" s="171"/>
      <c r="H21" s="175" t="s">
        <v>4</v>
      </c>
      <c r="I21" s="177" t="s">
        <v>8</v>
      </c>
      <c r="J21" s="59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60"/>
      <c r="AA21" s="59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60"/>
    </row>
    <row r="22" spans="1:39" ht="7.5" customHeight="1" thickBot="1" x14ac:dyDescent="0.25">
      <c r="A22" s="162"/>
      <c r="B22" s="171"/>
      <c r="C22" s="171"/>
      <c r="D22" s="88"/>
      <c r="E22" s="172"/>
      <c r="F22" s="174"/>
      <c r="G22" s="171"/>
      <c r="H22" s="175"/>
      <c r="I22" s="177"/>
      <c r="J22" s="61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2"/>
      <c r="AA22" s="61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2"/>
    </row>
    <row r="23" spans="1:39" ht="11.25" customHeight="1" x14ac:dyDescent="0.2">
      <c r="A23" s="162"/>
      <c r="B23" s="171"/>
      <c r="C23" s="171"/>
      <c r="D23" s="88"/>
      <c r="E23" s="172"/>
      <c r="F23" s="174"/>
      <c r="G23" s="171"/>
      <c r="H23" s="175"/>
      <c r="I23" s="177"/>
      <c r="J23" s="178" t="s">
        <v>29</v>
      </c>
      <c r="K23" s="179"/>
      <c r="L23" s="179"/>
      <c r="M23" s="179"/>
      <c r="N23" s="179"/>
      <c r="O23" s="179"/>
      <c r="P23" s="179"/>
      <c r="Q23" s="64"/>
      <c r="R23" s="64"/>
      <c r="S23" s="65" t="s">
        <v>30</v>
      </c>
      <c r="T23" s="64"/>
      <c r="U23" s="64"/>
      <c r="V23" s="64"/>
      <c r="W23" s="64"/>
      <c r="X23" s="64"/>
      <c r="Y23" s="64"/>
      <c r="Z23" s="66"/>
      <c r="AA23" s="168" t="s">
        <v>31</v>
      </c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70"/>
    </row>
    <row r="24" spans="1:39" ht="7.5" customHeight="1" x14ac:dyDescent="0.2">
      <c r="A24" s="162"/>
      <c r="B24" s="171" t="s">
        <v>3</v>
      </c>
      <c r="C24" s="171"/>
      <c r="D24" s="88"/>
      <c r="E24" s="172"/>
      <c r="F24" s="174" t="s">
        <v>3</v>
      </c>
      <c r="G24" s="171"/>
      <c r="H24" s="175"/>
      <c r="I24" s="177"/>
      <c r="J24" s="59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60"/>
      <c r="AA24" s="59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60"/>
    </row>
    <row r="25" spans="1:39" ht="7.5" customHeight="1" x14ac:dyDescent="0.2">
      <c r="A25" s="162"/>
      <c r="B25" s="171"/>
      <c r="C25" s="171"/>
      <c r="D25" s="88"/>
      <c r="E25" s="172"/>
      <c r="F25" s="174"/>
      <c r="G25" s="171"/>
      <c r="H25" s="175"/>
      <c r="I25" s="177"/>
      <c r="J25" s="59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60"/>
      <c r="AA25" s="59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60"/>
    </row>
    <row r="26" spans="1:39" ht="7.5" customHeight="1" x14ac:dyDescent="0.2">
      <c r="A26" s="162"/>
      <c r="B26" s="171"/>
      <c r="C26" s="171"/>
      <c r="D26" s="88"/>
      <c r="E26" s="172"/>
      <c r="F26" s="174"/>
      <c r="G26" s="171"/>
      <c r="H26" s="175"/>
      <c r="I26" s="177"/>
      <c r="J26" s="59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60"/>
      <c r="AA26" s="59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60"/>
    </row>
    <row r="27" spans="1:39" ht="7.5" customHeight="1" thickBot="1" x14ac:dyDescent="0.25">
      <c r="A27" s="162"/>
      <c r="B27" s="180" t="s">
        <v>5</v>
      </c>
      <c r="C27" s="181" t="s">
        <v>6</v>
      </c>
      <c r="D27" s="128"/>
      <c r="E27" s="172"/>
      <c r="F27" s="174" t="s">
        <v>7</v>
      </c>
      <c r="G27" s="171" t="s">
        <v>34</v>
      </c>
      <c r="H27" s="175"/>
      <c r="I27" s="177"/>
      <c r="J27" s="61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2"/>
      <c r="AA27" s="61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2"/>
    </row>
    <row r="28" spans="1:39" ht="11.25" customHeight="1" x14ac:dyDescent="0.2">
      <c r="A28" s="162"/>
      <c r="B28" s="180"/>
      <c r="C28" s="182"/>
      <c r="D28" s="128"/>
      <c r="E28" s="172"/>
      <c r="F28" s="174"/>
      <c r="G28" s="171"/>
      <c r="H28" s="175"/>
      <c r="I28" s="183" t="s">
        <v>9</v>
      </c>
      <c r="J28" s="132" t="s">
        <v>85</v>
      </c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 t="s">
        <v>32</v>
      </c>
      <c r="AD28" s="133"/>
      <c r="AE28" s="133"/>
      <c r="AF28" s="133"/>
      <c r="AG28" s="133"/>
      <c r="AH28" s="133"/>
      <c r="AI28" s="133"/>
      <c r="AJ28" s="133"/>
      <c r="AK28" s="133"/>
      <c r="AL28" s="133"/>
      <c r="AM28" s="134"/>
    </row>
    <row r="29" spans="1:39" ht="24" customHeight="1" x14ac:dyDescent="0.2">
      <c r="A29" s="162"/>
      <c r="B29" s="180"/>
      <c r="C29" s="1" t="s">
        <v>47</v>
      </c>
      <c r="D29" s="67">
        <f>VLOOKUP(C29,[2]Emissionsfaktoren!A3:B19,2,FALSE)</f>
        <v>0.17224999999999999</v>
      </c>
      <c r="E29" s="172"/>
      <c r="F29" s="174"/>
      <c r="G29" s="171"/>
      <c r="H29" s="175"/>
      <c r="I29" s="183"/>
      <c r="J29" s="135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7"/>
    </row>
    <row r="30" spans="1:39" ht="5.25" customHeight="1" x14ac:dyDescent="0.2">
      <c r="A30" s="162"/>
      <c r="B30" s="185">
        <v>0.1</v>
      </c>
      <c r="C30" s="185">
        <v>0.38</v>
      </c>
      <c r="D30" s="126"/>
      <c r="E30" s="172"/>
      <c r="F30" s="187" t="s">
        <v>33</v>
      </c>
      <c r="G30" s="185">
        <v>0.02</v>
      </c>
      <c r="H30" s="175"/>
      <c r="I30" s="183"/>
      <c r="J30" s="149" t="s">
        <v>91</v>
      </c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3"/>
      <c r="W30" s="153"/>
      <c r="X30" s="153"/>
      <c r="Y30" s="153"/>
      <c r="Z30" s="153"/>
      <c r="AA30" s="153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7"/>
    </row>
    <row r="31" spans="1:39" ht="14.25" customHeight="1" x14ac:dyDescent="0.2">
      <c r="A31" s="162"/>
      <c r="B31" s="185"/>
      <c r="C31" s="185"/>
      <c r="D31" s="126"/>
      <c r="E31" s="172"/>
      <c r="F31" s="187"/>
      <c r="G31" s="185"/>
      <c r="H31" s="175"/>
      <c r="I31" s="183"/>
      <c r="J31" s="151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4"/>
      <c r="W31" s="154"/>
      <c r="X31" s="154"/>
      <c r="Y31" s="154"/>
      <c r="Z31" s="154"/>
      <c r="AA31" s="154"/>
      <c r="AB31" s="138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40"/>
    </row>
    <row r="32" spans="1:39" ht="6" customHeight="1" thickBot="1" x14ac:dyDescent="0.25">
      <c r="A32" s="162"/>
      <c r="B32" s="185"/>
      <c r="C32" s="185"/>
      <c r="D32" s="126"/>
      <c r="E32" s="172"/>
      <c r="F32" s="187"/>
      <c r="G32" s="185"/>
      <c r="H32" s="175"/>
      <c r="I32" s="183"/>
      <c r="J32" s="141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6"/>
    </row>
    <row r="33" spans="1:39" ht="7.5" customHeight="1" x14ac:dyDescent="0.2">
      <c r="A33" s="162"/>
      <c r="B33" s="185"/>
      <c r="C33" s="185"/>
      <c r="D33" s="126"/>
      <c r="E33" s="172"/>
      <c r="F33" s="187"/>
      <c r="G33" s="185"/>
      <c r="H33" s="175"/>
      <c r="I33" s="183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</row>
    <row r="34" spans="1:39" ht="14.25" customHeight="1" x14ac:dyDescent="0.2">
      <c r="A34" s="163"/>
      <c r="B34" s="186"/>
      <c r="C34" s="186"/>
      <c r="D34" s="127"/>
      <c r="E34" s="173"/>
      <c r="F34" s="188"/>
      <c r="G34" s="186"/>
      <c r="H34" s="176"/>
      <c r="I34" s="184"/>
      <c r="J34" s="254" t="s">
        <v>14</v>
      </c>
      <c r="K34" s="255"/>
      <c r="L34" s="255"/>
      <c r="M34" s="255"/>
      <c r="N34" s="255"/>
      <c r="O34" s="255"/>
      <c r="P34" s="255"/>
      <c r="Q34" s="255"/>
      <c r="R34" s="256"/>
      <c r="S34" s="143" t="s">
        <v>93</v>
      </c>
      <c r="T34" s="144"/>
      <c r="U34" s="145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6"/>
    </row>
    <row r="35" spans="1:39" ht="20.100000000000001" customHeight="1" x14ac:dyDescent="0.2">
      <c r="A35" s="70"/>
      <c r="B35" s="71"/>
      <c r="C35" s="72"/>
      <c r="D35" s="73">
        <f>C35*$D$29</f>
        <v>0</v>
      </c>
      <c r="E35" s="74">
        <f t="shared" ref="E35:E56" si="0">IF(B35*B$30+C35*C$30&gt;0,B35*B$30+C35*C$30,0)</f>
        <v>0</v>
      </c>
      <c r="F35" s="75"/>
      <c r="G35" s="72"/>
      <c r="H35" s="129">
        <f t="shared" ref="H35:H56" si="1">IF(F35&gt;0,F35*G35*G$30,0)</f>
        <v>0</v>
      </c>
      <c r="I35" s="76"/>
      <c r="J35" s="257">
        <f>IF(B35+C35+F35+G35+I35&gt;0,(E35+H35+I35),0)</f>
        <v>0</v>
      </c>
      <c r="K35" s="258"/>
      <c r="L35" s="258"/>
      <c r="M35" s="258"/>
      <c r="N35" s="258"/>
      <c r="O35" s="258"/>
      <c r="P35" s="258"/>
      <c r="Q35" s="258"/>
      <c r="R35" s="259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1"/>
    </row>
    <row r="36" spans="1:39" ht="20.100000000000001" customHeight="1" x14ac:dyDescent="0.2">
      <c r="A36" s="77"/>
      <c r="B36" s="78"/>
      <c r="C36" s="79"/>
      <c r="D36" s="73">
        <f t="shared" ref="D36:D56" si="2">C36*$D$29</f>
        <v>0</v>
      </c>
      <c r="E36" s="129">
        <f t="shared" si="0"/>
        <v>0</v>
      </c>
      <c r="F36" s="78"/>
      <c r="G36" s="79"/>
      <c r="H36" s="129">
        <f>IF(F36&gt;0,F36*G36*G$30,0)</f>
        <v>0</v>
      </c>
      <c r="I36" s="80"/>
      <c r="J36" s="244">
        <f>IF(B36+C36+F36+G36+I36&gt;0,(E36+H36+I36),0)</f>
        <v>0</v>
      </c>
      <c r="K36" s="245"/>
      <c r="L36" s="245"/>
      <c r="M36" s="245"/>
      <c r="N36" s="245"/>
      <c r="O36" s="245"/>
      <c r="P36" s="245"/>
      <c r="Q36" s="245"/>
      <c r="R36" s="246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8"/>
    </row>
    <row r="37" spans="1:39" ht="20.100000000000001" customHeight="1" x14ac:dyDescent="0.2">
      <c r="A37" s="77"/>
      <c r="B37" s="78"/>
      <c r="C37" s="79"/>
      <c r="D37" s="73">
        <f t="shared" si="2"/>
        <v>0</v>
      </c>
      <c r="E37" s="129">
        <f t="shared" si="0"/>
        <v>0</v>
      </c>
      <c r="F37" s="78"/>
      <c r="G37" s="79"/>
      <c r="H37" s="129">
        <f>IF(F37&gt;0,F37*G37*G$30,0)</f>
        <v>0</v>
      </c>
      <c r="I37" s="80"/>
      <c r="J37" s="244">
        <f>IF(B37+C37+F37+G37+I37&gt;0,(E37+H37+I37),0)</f>
        <v>0</v>
      </c>
      <c r="K37" s="245"/>
      <c r="L37" s="245"/>
      <c r="M37" s="245"/>
      <c r="N37" s="245"/>
      <c r="O37" s="245"/>
      <c r="P37" s="245"/>
      <c r="Q37" s="245"/>
      <c r="R37" s="246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8"/>
    </row>
    <row r="38" spans="1:39" ht="20.100000000000001" customHeight="1" x14ac:dyDescent="0.2">
      <c r="A38" s="77"/>
      <c r="B38" s="78"/>
      <c r="C38" s="79"/>
      <c r="D38" s="73">
        <f t="shared" si="2"/>
        <v>0</v>
      </c>
      <c r="E38" s="129">
        <f t="shared" si="0"/>
        <v>0</v>
      </c>
      <c r="F38" s="78"/>
      <c r="G38" s="79"/>
      <c r="H38" s="129">
        <f t="shared" si="1"/>
        <v>0</v>
      </c>
      <c r="I38" s="80"/>
      <c r="J38" s="244">
        <f t="shared" ref="J38:J56" si="3">IF(B38+C38+F38+G38+I38&gt;0,(E38+H38+I38),0)</f>
        <v>0</v>
      </c>
      <c r="K38" s="245"/>
      <c r="L38" s="245"/>
      <c r="M38" s="245"/>
      <c r="N38" s="245"/>
      <c r="O38" s="245"/>
      <c r="P38" s="245"/>
      <c r="Q38" s="245"/>
      <c r="R38" s="246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8"/>
    </row>
    <row r="39" spans="1:39" ht="20.100000000000001" customHeight="1" x14ac:dyDescent="0.2">
      <c r="A39" s="77"/>
      <c r="B39" s="78"/>
      <c r="C39" s="79"/>
      <c r="D39" s="73">
        <f t="shared" si="2"/>
        <v>0</v>
      </c>
      <c r="E39" s="129">
        <f t="shared" si="0"/>
        <v>0</v>
      </c>
      <c r="F39" s="78"/>
      <c r="G39" s="79"/>
      <c r="H39" s="129">
        <f t="shared" si="1"/>
        <v>0</v>
      </c>
      <c r="I39" s="80"/>
      <c r="J39" s="244">
        <f t="shared" si="3"/>
        <v>0</v>
      </c>
      <c r="K39" s="245"/>
      <c r="L39" s="245"/>
      <c r="M39" s="245"/>
      <c r="N39" s="245"/>
      <c r="O39" s="245"/>
      <c r="P39" s="245"/>
      <c r="Q39" s="245"/>
      <c r="R39" s="246"/>
      <c r="S39" s="249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8"/>
    </row>
    <row r="40" spans="1:39" ht="20.100000000000001" customHeight="1" x14ac:dyDescent="0.2">
      <c r="A40" s="77"/>
      <c r="B40" s="78"/>
      <c r="C40" s="79"/>
      <c r="D40" s="73">
        <f t="shared" si="2"/>
        <v>0</v>
      </c>
      <c r="E40" s="129">
        <f t="shared" si="0"/>
        <v>0</v>
      </c>
      <c r="F40" s="78"/>
      <c r="G40" s="79"/>
      <c r="H40" s="129">
        <f t="shared" si="1"/>
        <v>0</v>
      </c>
      <c r="I40" s="80"/>
      <c r="J40" s="244">
        <f t="shared" si="3"/>
        <v>0</v>
      </c>
      <c r="K40" s="245"/>
      <c r="L40" s="245"/>
      <c r="M40" s="245"/>
      <c r="N40" s="245"/>
      <c r="O40" s="245"/>
      <c r="P40" s="245"/>
      <c r="Q40" s="245"/>
      <c r="R40" s="246"/>
      <c r="S40" s="250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51"/>
    </row>
    <row r="41" spans="1:39" ht="20.100000000000001" customHeight="1" x14ac:dyDescent="0.2">
      <c r="A41" s="77"/>
      <c r="B41" s="78"/>
      <c r="C41" s="79"/>
      <c r="D41" s="73">
        <f t="shared" si="2"/>
        <v>0</v>
      </c>
      <c r="E41" s="129">
        <f t="shared" si="0"/>
        <v>0</v>
      </c>
      <c r="F41" s="78"/>
      <c r="G41" s="79"/>
      <c r="H41" s="129">
        <f t="shared" si="1"/>
        <v>0</v>
      </c>
      <c r="I41" s="80"/>
      <c r="J41" s="244">
        <f t="shared" si="3"/>
        <v>0</v>
      </c>
      <c r="K41" s="245"/>
      <c r="L41" s="245"/>
      <c r="M41" s="245"/>
      <c r="N41" s="245"/>
      <c r="O41" s="245"/>
      <c r="P41" s="245"/>
      <c r="Q41" s="245"/>
      <c r="R41" s="246"/>
      <c r="S41" s="249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8"/>
    </row>
    <row r="42" spans="1:39" ht="20.100000000000001" customHeight="1" x14ac:dyDescent="0.2">
      <c r="A42" s="77"/>
      <c r="B42" s="78"/>
      <c r="C42" s="79"/>
      <c r="D42" s="73">
        <f t="shared" si="2"/>
        <v>0</v>
      </c>
      <c r="E42" s="129">
        <f t="shared" si="0"/>
        <v>0</v>
      </c>
      <c r="F42" s="78"/>
      <c r="G42" s="79"/>
      <c r="H42" s="129">
        <f t="shared" si="1"/>
        <v>0</v>
      </c>
      <c r="I42" s="80"/>
      <c r="J42" s="244">
        <f t="shared" si="3"/>
        <v>0</v>
      </c>
      <c r="K42" s="245"/>
      <c r="L42" s="245"/>
      <c r="M42" s="245"/>
      <c r="N42" s="245"/>
      <c r="O42" s="245"/>
      <c r="P42" s="245"/>
      <c r="Q42" s="245"/>
      <c r="R42" s="246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8"/>
    </row>
    <row r="43" spans="1:39" ht="20.100000000000001" customHeight="1" x14ac:dyDescent="0.2">
      <c r="A43" s="147"/>
      <c r="B43" s="81"/>
      <c r="C43" s="79"/>
      <c r="D43" s="73">
        <f t="shared" si="2"/>
        <v>0</v>
      </c>
      <c r="E43" s="129">
        <f t="shared" si="0"/>
        <v>0</v>
      </c>
      <c r="F43" s="81"/>
      <c r="G43" s="82"/>
      <c r="H43" s="83">
        <f t="shared" si="1"/>
        <v>0</v>
      </c>
      <c r="I43" s="84"/>
      <c r="J43" s="244">
        <f t="shared" si="3"/>
        <v>0</v>
      </c>
      <c r="K43" s="245"/>
      <c r="L43" s="245"/>
      <c r="M43" s="245"/>
      <c r="N43" s="245"/>
      <c r="O43" s="245"/>
      <c r="P43" s="245"/>
      <c r="Q43" s="245"/>
      <c r="R43" s="246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51"/>
    </row>
    <row r="44" spans="1:39" ht="20.100000000000001" customHeight="1" x14ac:dyDescent="0.2">
      <c r="A44" s="77"/>
      <c r="B44" s="78"/>
      <c r="C44" s="79"/>
      <c r="D44" s="73">
        <f t="shared" si="2"/>
        <v>0</v>
      </c>
      <c r="E44" s="129">
        <f t="shared" si="0"/>
        <v>0</v>
      </c>
      <c r="F44" s="78"/>
      <c r="G44" s="79"/>
      <c r="H44" s="129">
        <f t="shared" si="1"/>
        <v>0</v>
      </c>
      <c r="I44" s="80"/>
      <c r="J44" s="244">
        <f t="shared" si="3"/>
        <v>0</v>
      </c>
      <c r="K44" s="245"/>
      <c r="L44" s="245"/>
      <c r="M44" s="245"/>
      <c r="N44" s="245"/>
      <c r="O44" s="245"/>
      <c r="P44" s="245"/>
      <c r="Q44" s="245"/>
      <c r="R44" s="246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8"/>
    </row>
    <row r="45" spans="1:39" ht="20.100000000000001" customHeight="1" x14ac:dyDescent="0.2">
      <c r="A45" s="77"/>
      <c r="B45" s="78"/>
      <c r="C45" s="79"/>
      <c r="D45" s="73">
        <f t="shared" si="2"/>
        <v>0</v>
      </c>
      <c r="E45" s="129">
        <f t="shared" si="0"/>
        <v>0</v>
      </c>
      <c r="F45" s="78"/>
      <c r="G45" s="79"/>
      <c r="H45" s="129">
        <f t="shared" si="1"/>
        <v>0</v>
      </c>
      <c r="I45" s="80"/>
      <c r="J45" s="244">
        <f t="shared" si="3"/>
        <v>0</v>
      </c>
      <c r="K45" s="245"/>
      <c r="L45" s="245"/>
      <c r="M45" s="245"/>
      <c r="N45" s="245"/>
      <c r="O45" s="245"/>
      <c r="P45" s="245"/>
      <c r="Q45" s="245"/>
      <c r="R45" s="246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8"/>
    </row>
    <row r="46" spans="1:39" ht="20.100000000000001" customHeight="1" x14ac:dyDescent="0.2">
      <c r="A46" s="77"/>
      <c r="B46" s="78"/>
      <c r="C46" s="79"/>
      <c r="D46" s="73">
        <f t="shared" si="2"/>
        <v>0</v>
      </c>
      <c r="E46" s="129">
        <f t="shared" si="0"/>
        <v>0</v>
      </c>
      <c r="F46" s="78"/>
      <c r="G46" s="79"/>
      <c r="H46" s="129">
        <f t="shared" si="1"/>
        <v>0</v>
      </c>
      <c r="I46" s="80"/>
      <c r="J46" s="244">
        <f t="shared" si="3"/>
        <v>0</v>
      </c>
      <c r="K46" s="245"/>
      <c r="L46" s="245"/>
      <c r="M46" s="245"/>
      <c r="N46" s="245"/>
      <c r="O46" s="245"/>
      <c r="P46" s="245"/>
      <c r="Q46" s="245"/>
      <c r="R46" s="246"/>
      <c r="S46" s="249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8"/>
    </row>
    <row r="47" spans="1:39" ht="20.100000000000001" customHeight="1" x14ac:dyDescent="0.2">
      <c r="A47" s="77"/>
      <c r="B47" s="78"/>
      <c r="C47" s="79"/>
      <c r="D47" s="73">
        <f t="shared" si="2"/>
        <v>0</v>
      </c>
      <c r="E47" s="129">
        <f t="shared" si="0"/>
        <v>0</v>
      </c>
      <c r="F47" s="78"/>
      <c r="G47" s="79"/>
      <c r="H47" s="129">
        <f t="shared" si="1"/>
        <v>0</v>
      </c>
      <c r="I47" s="80"/>
      <c r="J47" s="244">
        <f t="shared" si="3"/>
        <v>0</v>
      </c>
      <c r="K47" s="245"/>
      <c r="L47" s="245"/>
      <c r="M47" s="245"/>
      <c r="N47" s="245"/>
      <c r="O47" s="245"/>
      <c r="P47" s="245"/>
      <c r="Q47" s="245"/>
      <c r="R47" s="246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8"/>
    </row>
    <row r="48" spans="1:39" ht="20.100000000000001" customHeight="1" x14ac:dyDescent="0.2">
      <c r="A48" s="77"/>
      <c r="B48" s="78"/>
      <c r="C48" s="79"/>
      <c r="D48" s="73">
        <f t="shared" si="2"/>
        <v>0</v>
      </c>
      <c r="E48" s="129">
        <f t="shared" si="0"/>
        <v>0</v>
      </c>
      <c r="F48" s="78"/>
      <c r="G48" s="79"/>
      <c r="H48" s="129">
        <f t="shared" si="1"/>
        <v>0</v>
      </c>
      <c r="I48" s="80"/>
      <c r="J48" s="244">
        <f t="shared" si="3"/>
        <v>0</v>
      </c>
      <c r="K48" s="245"/>
      <c r="L48" s="245"/>
      <c r="M48" s="245"/>
      <c r="N48" s="245"/>
      <c r="O48" s="245"/>
      <c r="P48" s="245"/>
      <c r="Q48" s="245"/>
      <c r="R48" s="246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8"/>
    </row>
    <row r="49" spans="1:39" ht="20.100000000000001" customHeight="1" x14ac:dyDescent="0.2">
      <c r="A49" s="77"/>
      <c r="B49" s="78"/>
      <c r="C49" s="79"/>
      <c r="D49" s="73">
        <f t="shared" si="2"/>
        <v>0</v>
      </c>
      <c r="E49" s="129">
        <f t="shared" si="0"/>
        <v>0</v>
      </c>
      <c r="F49" s="78"/>
      <c r="G49" s="79"/>
      <c r="H49" s="129">
        <f t="shared" si="1"/>
        <v>0</v>
      </c>
      <c r="I49" s="80"/>
      <c r="J49" s="244">
        <f t="shared" si="3"/>
        <v>0</v>
      </c>
      <c r="K49" s="245"/>
      <c r="L49" s="245"/>
      <c r="M49" s="245"/>
      <c r="N49" s="245"/>
      <c r="O49" s="245"/>
      <c r="P49" s="245"/>
      <c r="Q49" s="245"/>
      <c r="R49" s="246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8"/>
    </row>
    <row r="50" spans="1:39" ht="20.100000000000001" customHeight="1" x14ac:dyDescent="0.2">
      <c r="A50" s="77"/>
      <c r="B50" s="78"/>
      <c r="C50" s="79"/>
      <c r="D50" s="73">
        <f t="shared" si="2"/>
        <v>0</v>
      </c>
      <c r="E50" s="129">
        <f t="shared" si="0"/>
        <v>0</v>
      </c>
      <c r="F50" s="78"/>
      <c r="G50" s="79"/>
      <c r="H50" s="129">
        <f t="shared" si="1"/>
        <v>0</v>
      </c>
      <c r="I50" s="80"/>
      <c r="J50" s="244">
        <f t="shared" si="3"/>
        <v>0</v>
      </c>
      <c r="K50" s="245"/>
      <c r="L50" s="245"/>
      <c r="M50" s="245"/>
      <c r="N50" s="245"/>
      <c r="O50" s="245"/>
      <c r="P50" s="245"/>
      <c r="Q50" s="245"/>
      <c r="R50" s="246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8"/>
    </row>
    <row r="51" spans="1:39" ht="20.100000000000001" customHeight="1" x14ac:dyDescent="0.2">
      <c r="A51" s="77"/>
      <c r="B51" s="78"/>
      <c r="C51" s="79"/>
      <c r="D51" s="73">
        <f t="shared" si="2"/>
        <v>0</v>
      </c>
      <c r="E51" s="129">
        <f t="shared" si="0"/>
        <v>0</v>
      </c>
      <c r="F51" s="78"/>
      <c r="G51" s="79"/>
      <c r="H51" s="129">
        <f t="shared" si="1"/>
        <v>0</v>
      </c>
      <c r="I51" s="80"/>
      <c r="J51" s="244">
        <f t="shared" si="3"/>
        <v>0</v>
      </c>
      <c r="K51" s="245"/>
      <c r="L51" s="245"/>
      <c r="M51" s="245"/>
      <c r="N51" s="245"/>
      <c r="O51" s="245"/>
      <c r="P51" s="245"/>
      <c r="Q51" s="245"/>
      <c r="R51" s="246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8"/>
    </row>
    <row r="52" spans="1:39" ht="20.100000000000001" customHeight="1" x14ac:dyDescent="0.2">
      <c r="A52" s="77"/>
      <c r="B52" s="78"/>
      <c r="C52" s="79"/>
      <c r="D52" s="73">
        <f t="shared" si="2"/>
        <v>0</v>
      </c>
      <c r="E52" s="129">
        <f t="shared" si="0"/>
        <v>0</v>
      </c>
      <c r="F52" s="78"/>
      <c r="G52" s="79"/>
      <c r="H52" s="129">
        <f t="shared" si="1"/>
        <v>0</v>
      </c>
      <c r="I52" s="80"/>
      <c r="J52" s="244">
        <f t="shared" si="3"/>
        <v>0</v>
      </c>
      <c r="K52" s="245"/>
      <c r="L52" s="245"/>
      <c r="M52" s="245"/>
      <c r="N52" s="245"/>
      <c r="O52" s="245"/>
      <c r="P52" s="245"/>
      <c r="Q52" s="245"/>
      <c r="R52" s="246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8"/>
    </row>
    <row r="53" spans="1:39" ht="20.100000000000001" customHeight="1" x14ac:dyDescent="0.2">
      <c r="A53" s="77"/>
      <c r="B53" s="78"/>
      <c r="C53" s="79"/>
      <c r="D53" s="73">
        <f t="shared" si="2"/>
        <v>0</v>
      </c>
      <c r="E53" s="129">
        <f t="shared" si="0"/>
        <v>0</v>
      </c>
      <c r="F53" s="78"/>
      <c r="G53" s="79"/>
      <c r="H53" s="129">
        <f t="shared" si="1"/>
        <v>0</v>
      </c>
      <c r="I53" s="80"/>
      <c r="J53" s="244">
        <f t="shared" si="3"/>
        <v>0</v>
      </c>
      <c r="K53" s="245"/>
      <c r="L53" s="245"/>
      <c r="M53" s="245"/>
      <c r="N53" s="245"/>
      <c r="O53" s="245"/>
      <c r="P53" s="245"/>
      <c r="Q53" s="245"/>
      <c r="R53" s="246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8"/>
    </row>
    <row r="54" spans="1:39" ht="20.100000000000001" customHeight="1" x14ac:dyDescent="0.2">
      <c r="A54" s="77"/>
      <c r="B54" s="78"/>
      <c r="C54" s="79"/>
      <c r="D54" s="73">
        <f t="shared" si="2"/>
        <v>0</v>
      </c>
      <c r="E54" s="129">
        <f t="shared" si="0"/>
        <v>0</v>
      </c>
      <c r="F54" s="78"/>
      <c r="G54" s="79"/>
      <c r="H54" s="129">
        <f t="shared" si="1"/>
        <v>0</v>
      </c>
      <c r="I54" s="80"/>
      <c r="J54" s="244">
        <f t="shared" si="3"/>
        <v>0</v>
      </c>
      <c r="K54" s="245"/>
      <c r="L54" s="245"/>
      <c r="M54" s="245"/>
      <c r="N54" s="245"/>
      <c r="O54" s="245"/>
      <c r="P54" s="245"/>
      <c r="Q54" s="245"/>
      <c r="R54" s="246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8"/>
    </row>
    <row r="55" spans="1:39" ht="20.100000000000001" customHeight="1" x14ac:dyDescent="0.2">
      <c r="A55" s="77"/>
      <c r="B55" s="78"/>
      <c r="C55" s="79"/>
      <c r="D55" s="73">
        <f t="shared" si="2"/>
        <v>0</v>
      </c>
      <c r="E55" s="129">
        <f t="shared" si="0"/>
        <v>0</v>
      </c>
      <c r="F55" s="78"/>
      <c r="G55" s="79"/>
      <c r="H55" s="129">
        <f t="shared" si="1"/>
        <v>0</v>
      </c>
      <c r="I55" s="80"/>
      <c r="J55" s="244">
        <f t="shared" si="3"/>
        <v>0</v>
      </c>
      <c r="K55" s="245"/>
      <c r="L55" s="245"/>
      <c r="M55" s="245"/>
      <c r="N55" s="245"/>
      <c r="O55" s="245"/>
      <c r="P55" s="245"/>
      <c r="Q55" s="245"/>
      <c r="R55" s="246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8"/>
    </row>
    <row r="56" spans="1:39" ht="20.100000000000001" customHeight="1" x14ac:dyDescent="0.2">
      <c r="A56" s="77"/>
      <c r="B56" s="78"/>
      <c r="C56" s="79"/>
      <c r="D56" s="73">
        <f t="shared" si="2"/>
        <v>0</v>
      </c>
      <c r="E56" s="129">
        <f t="shared" si="0"/>
        <v>0</v>
      </c>
      <c r="F56" s="78"/>
      <c r="G56" s="79"/>
      <c r="H56" s="129">
        <f t="shared" si="1"/>
        <v>0</v>
      </c>
      <c r="I56" s="80"/>
      <c r="J56" s="244">
        <f t="shared" si="3"/>
        <v>0</v>
      </c>
      <c r="K56" s="245"/>
      <c r="L56" s="245"/>
      <c r="M56" s="245"/>
      <c r="N56" s="245"/>
      <c r="O56" s="245"/>
      <c r="P56" s="245"/>
      <c r="Q56" s="245"/>
      <c r="R56" s="246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8"/>
    </row>
    <row r="57" spans="1:39" ht="39.75" customHeight="1" thickBot="1" x14ac:dyDescent="0.3">
      <c r="A57" s="85" t="s">
        <v>15</v>
      </c>
      <c r="B57" s="86" t="str">
        <f>IF((SUM(B35:B56))&gt;0,(SUM(B35:B56))," ")</f>
        <v xml:space="preserve"> </v>
      </c>
      <c r="C57" s="86" t="str">
        <f>IF((SUM(C35:C56))&gt;0,(SUM(C35:C56))," ")</f>
        <v xml:space="preserve"> </v>
      </c>
      <c r="E57" s="87"/>
      <c r="F57" s="88"/>
      <c r="G57" s="88"/>
      <c r="H57" s="87"/>
      <c r="I57" s="89" t="s">
        <v>53</v>
      </c>
      <c r="J57" s="252">
        <f>SUM(J35:J56)</f>
        <v>0</v>
      </c>
      <c r="K57" s="252"/>
      <c r="L57" s="252"/>
      <c r="M57" s="252"/>
      <c r="N57" s="252"/>
      <c r="O57" s="252"/>
      <c r="P57" s="252"/>
      <c r="Q57" s="252"/>
      <c r="R57" s="252"/>
      <c r="U57" s="90" t="s">
        <v>36</v>
      </c>
      <c r="V57" s="91"/>
      <c r="Z57" s="157"/>
      <c r="AA57" s="158"/>
      <c r="AB57" s="158"/>
      <c r="AC57" s="158"/>
      <c r="AD57" s="157"/>
      <c r="AE57" s="158"/>
      <c r="AF57" s="158"/>
      <c r="AG57" s="158"/>
      <c r="AH57" s="157"/>
      <c r="AI57" s="158"/>
      <c r="AJ57" s="158"/>
      <c r="AK57" s="158"/>
      <c r="AL57" s="96"/>
      <c r="AM57" s="96"/>
    </row>
    <row r="58" spans="1:39" ht="21" customHeight="1" thickTop="1" x14ac:dyDescent="0.2">
      <c r="A58" s="85"/>
      <c r="B58" s="159">
        <f>SUM(D35:D56)/1000</f>
        <v>0</v>
      </c>
      <c r="C58" s="159"/>
      <c r="D58" s="92"/>
      <c r="E58" s="87"/>
      <c r="F58" s="88"/>
      <c r="G58" s="88"/>
      <c r="H58" s="87"/>
      <c r="I58" s="93" t="s">
        <v>54</v>
      </c>
      <c r="J58" s="253">
        <f>B58*23</f>
        <v>0</v>
      </c>
      <c r="K58" s="253"/>
      <c r="L58" s="253"/>
      <c r="M58" s="253"/>
      <c r="N58" s="253"/>
      <c r="O58" s="253"/>
      <c r="P58" s="253"/>
      <c r="Q58" s="253"/>
      <c r="R58" s="253"/>
      <c r="V58" s="91"/>
      <c r="Z58" s="94" t="s">
        <v>37</v>
      </c>
    </row>
    <row r="59" spans="1:39" ht="13.5" customHeight="1" x14ac:dyDescent="0.2">
      <c r="A59" s="88"/>
      <c r="I59" s="95" t="s">
        <v>38</v>
      </c>
      <c r="J59" s="160"/>
      <c r="K59" s="160"/>
      <c r="L59" s="160"/>
      <c r="M59" s="160"/>
      <c r="N59" s="160"/>
      <c r="O59" s="160"/>
      <c r="P59" s="160"/>
    </row>
  </sheetData>
  <sheetProtection algorithmName="SHA-512" hashValue="We4DGMmXWt0TQ5XNYSPUhXoWpaqEMuTgrwHgkxtYtAK22T7f4+zf4iiI8/mghplkoPuQ1+7hNp8xEAQRzWHQsQ==" saltValue="RGTDR+W8cA8lAPIf0ziinw==" spinCount="100000" sheet="1" selectLockedCells="1"/>
  <protectedRanges>
    <protectedRange sqref="U57:AM58" name="Bereich7"/>
    <protectedRange sqref="I35:I56" name="Bereich5"/>
    <protectedRange sqref="A35:C56" name="Bereich3"/>
    <protectedRange sqref="A6:I17" name="Bereich1"/>
    <protectedRange sqref="J3:AM32" name="Bereich2"/>
    <protectedRange sqref="F35:G56" name="Bereich4"/>
    <protectedRange sqref="S35:AM56" name="Bereich6"/>
  </protectedRanges>
  <dataConsolidate/>
  <customSheetViews>
    <customSheetView guid="{99E4326E-58EF-4F9A-B24E-A23CB904CA13}" showGridLines="0">
      <selection activeCell="B5" sqref="B5:H7"/>
      <pageMargins left="0" right="0" top="0.47244094488188981" bottom="0" header="0" footer="0"/>
      <printOptions horizontalCentered="1"/>
      <pageSetup paperSize="9" scale="78" orientation="landscape" r:id="rId1"/>
      <headerFooter alignWithMargins="0"/>
    </customSheetView>
  </customSheetViews>
  <mergeCells count="108">
    <mergeCell ref="J56:R56"/>
    <mergeCell ref="S56:AM56"/>
    <mergeCell ref="J57:R57"/>
    <mergeCell ref="J58:R58"/>
    <mergeCell ref="A1:AM1"/>
    <mergeCell ref="S36:AM36"/>
    <mergeCell ref="S35:AM35"/>
    <mergeCell ref="S37:AM37"/>
    <mergeCell ref="J35:R35"/>
    <mergeCell ref="J36:R36"/>
    <mergeCell ref="J37:R37"/>
    <mergeCell ref="B18:E20"/>
    <mergeCell ref="F18:H20"/>
    <mergeCell ref="A9:A13"/>
    <mergeCell ref="B9:I13"/>
    <mergeCell ref="A18:A34"/>
    <mergeCell ref="I18:I20"/>
    <mergeCell ref="J55:R55"/>
    <mergeCell ref="S55:AM55"/>
    <mergeCell ref="J43:R43"/>
    <mergeCell ref="S43:AM43"/>
    <mergeCell ref="J44:R44"/>
    <mergeCell ref="S44:AM44"/>
    <mergeCell ref="J45:R45"/>
    <mergeCell ref="S45:AM45"/>
    <mergeCell ref="J46:R46"/>
    <mergeCell ref="S46:AM46"/>
    <mergeCell ref="J47:R47"/>
    <mergeCell ref="S47:AM47"/>
    <mergeCell ref="J38:R38"/>
    <mergeCell ref="S38:AM38"/>
    <mergeCell ref="J39:R39"/>
    <mergeCell ref="S39:AM39"/>
    <mergeCell ref="J40:R40"/>
    <mergeCell ref="S40:AM40"/>
    <mergeCell ref="J41:R41"/>
    <mergeCell ref="S41:AM41"/>
    <mergeCell ref="J42:R42"/>
    <mergeCell ref="S42:AM42"/>
    <mergeCell ref="J53:R53"/>
    <mergeCell ref="S53:AM53"/>
    <mergeCell ref="J54:R54"/>
    <mergeCell ref="S54:AM54"/>
    <mergeCell ref="J48:R48"/>
    <mergeCell ref="S48:AM48"/>
    <mergeCell ref="J49:R49"/>
    <mergeCell ref="S49:AM49"/>
    <mergeCell ref="J50:R50"/>
    <mergeCell ref="S50:AM50"/>
    <mergeCell ref="J51:R51"/>
    <mergeCell ref="S51:AM51"/>
    <mergeCell ref="J52:R52"/>
    <mergeCell ref="S52:AM52"/>
    <mergeCell ref="A14:A17"/>
    <mergeCell ref="B14:I17"/>
    <mergeCell ref="A2:AM2"/>
    <mergeCell ref="A3:I5"/>
    <mergeCell ref="J3:N3"/>
    <mergeCell ref="O3:T3"/>
    <mergeCell ref="U3:Z3"/>
    <mergeCell ref="AA3:AC3"/>
    <mergeCell ref="AD3:AF3"/>
    <mergeCell ref="AG3:AM7"/>
    <mergeCell ref="J4:N7"/>
    <mergeCell ref="O4:T7"/>
    <mergeCell ref="U4:Z7"/>
    <mergeCell ref="AA4:AC7"/>
    <mergeCell ref="A6:A8"/>
    <mergeCell ref="B6:I8"/>
    <mergeCell ref="J8:K8"/>
    <mergeCell ref="X8:Y8"/>
    <mergeCell ref="AL8:AM8"/>
    <mergeCell ref="G30:G34"/>
    <mergeCell ref="J30:U31"/>
    <mergeCell ref="V30:AA31"/>
    <mergeCell ref="AC32:AM32"/>
    <mergeCell ref="J9:K12"/>
    <mergeCell ref="L9:W12"/>
    <mergeCell ref="X9:Y12"/>
    <mergeCell ref="Z9:AK12"/>
    <mergeCell ref="J13:L17"/>
    <mergeCell ref="M13:W17"/>
    <mergeCell ref="X13:AM17"/>
    <mergeCell ref="J34:R34"/>
    <mergeCell ref="Z57:AC57"/>
    <mergeCell ref="AD57:AG57"/>
    <mergeCell ref="AH57:AK57"/>
    <mergeCell ref="B58:C58"/>
    <mergeCell ref="J59:P59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F24:G26"/>
    <mergeCell ref="B27:B29"/>
    <mergeCell ref="C27:C28"/>
    <mergeCell ref="F27:F29"/>
    <mergeCell ref="G27:G29"/>
    <mergeCell ref="I28:I34"/>
    <mergeCell ref="B30:B34"/>
    <mergeCell ref="C30:C34"/>
    <mergeCell ref="F30:F34"/>
  </mergeCells>
  <phoneticPr fontId="0" type="noConversion"/>
  <conditionalFormatting sqref="A3">
    <cfRule type="expression" dxfId="31" priority="4">
      <formula>$AN$34&gt;120</formula>
    </cfRule>
  </conditionalFormatting>
  <conditionalFormatting sqref="A34:A35 A72:A90">
    <cfRule type="expression" dxfId="30" priority="3">
      <formula>AN34&gt;150</formula>
    </cfRule>
  </conditionalFormatting>
  <conditionalFormatting sqref="A54:A71">
    <cfRule type="expression" dxfId="29" priority="2">
      <formula>AN54&gt;150</formula>
    </cfRule>
  </conditionalFormatting>
  <conditionalFormatting sqref="A36:A53">
    <cfRule type="expression" dxfId="28" priority="1">
      <formula>AN36&gt;150</formula>
    </cfRule>
  </conditionalFormatting>
  <hyperlinks>
    <hyperlink ref="I58" r:id="rId2" xr:uid="{28E19DCB-1948-495D-B276-FFD5C715C0C7}"/>
  </hyperlinks>
  <printOptions horizontalCentered="1" gridLines="1"/>
  <pageMargins left="0.31496062992125984" right="0.31496062992125984" top="0.47244094488188981" bottom="0" header="0" footer="0"/>
  <pageSetup paperSize="9" scale="76" fitToHeight="2" orientation="landscape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59"/>
  <sheetViews>
    <sheetView zoomScaleNormal="100" workbookViewId="0">
      <selection activeCell="B6" sqref="B6:I8"/>
    </sheetView>
  </sheetViews>
  <sheetFormatPr baseColWidth="10" defaultColWidth="11.42578125" defaultRowHeight="21" customHeight="1" x14ac:dyDescent="0.2"/>
  <cols>
    <col min="1" max="1" width="13.5703125" style="51" customWidth="1"/>
    <col min="2" max="2" width="11.42578125" style="51" customWidth="1"/>
    <col min="3" max="3" width="15.140625" style="51" customWidth="1"/>
    <col min="4" max="4" width="25.85546875" style="51" hidden="1" customWidth="1"/>
    <col min="5" max="5" width="12.85546875" style="52" customWidth="1"/>
    <col min="6" max="7" width="11.42578125" style="51" customWidth="1"/>
    <col min="8" max="8" width="11.42578125" style="52" customWidth="1"/>
    <col min="9" max="9" width="14.42578125" style="52" customWidth="1"/>
    <col min="10" max="10" width="2.42578125" style="52" customWidth="1"/>
    <col min="11" max="27" width="2.42578125" style="51" customWidth="1"/>
    <col min="28" max="28" width="9.42578125" style="51" customWidth="1"/>
    <col min="29" max="37" width="2.42578125" style="51" customWidth="1"/>
    <col min="38" max="38" width="5.42578125" style="51" customWidth="1"/>
    <col min="39" max="39" width="5.5703125" style="51" customWidth="1"/>
    <col min="40" max="16384" width="11.42578125" style="51"/>
  </cols>
  <sheetData>
    <row r="1" spans="1:39" ht="21" customHeight="1" x14ac:dyDescent="0.2">
      <c r="A1" s="288" t="s">
        <v>107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90"/>
    </row>
    <row r="2" spans="1:39" ht="21" customHeight="1" x14ac:dyDescent="0.2">
      <c r="A2" s="291" t="s">
        <v>108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3"/>
    </row>
    <row r="3" spans="1:39" ht="13.5" customHeight="1" x14ac:dyDescent="0.2">
      <c r="A3" s="264" t="s">
        <v>10</v>
      </c>
      <c r="B3" s="264"/>
      <c r="C3" s="264"/>
      <c r="D3" s="264"/>
      <c r="E3" s="264"/>
      <c r="F3" s="264"/>
      <c r="G3" s="264"/>
      <c r="H3" s="264"/>
      <c r="I3" s="265"/>
      <c r="J3" s="268" t="s">
        <v>17</v>
      </c>
      <c r="K3" s="269"/>
      <c r="L3" s="269"/>
      <c r="M3" s="269"/>
      <c r="N3" s="270"/>
      <c r="O3" s="269" t="s">
        <v>92</v>
      </c>
      <c r="P3" s="269"/>
      <c r="Q3" s="269"/>
      <c r="R3" s="269"/>
      <c r="S3" s="269"/>
      <c r="T3" s="269"/>
      <c r="U3" s="268" t="s">
        <v>18</v>
      </c>
      <c r="V3" s="269"/>
      <c r="W3" s="269"/>
      <c r="X3" s="269"/>
      <c r="Y3" s="269"/>
      <c r="Z3" s="270"/>
      <c r="AA3" s="268" t="s">
        <v>19</v>
      </c>
      <c r="AB3" s="269"/>
      <c r="AC3" s="270"/>
      <c r="AD3" s="268" t="s">
        <v>20</v>
      </c>
      <c r="AE3" s="269"/>
      <c r="AF3" s="269"/>
      <c r="AG3" s="271">
        <f>J57</f>
        <v>0</v>
      </c>
      <c r="AH3" s="272"/>
      <c r="AI3" s="272"/>
      <c r="AJ3" s="272"/>
      <c r="AK3" s="272"/>
      <c r="AL3" s="272"/>
      <c r="AM3" s="273"/>
    </row>
    <row r="4" spans="1:39" ht="5.25" customHeight="1" x14ac:dyDescent="0.2">
      <c r="A4" s="266"/>
      <c r="B4" s="266"/>
      <c r="C4" s="266"/>
      <c r="D4" s="266"/>
      <c r="E4" s="266"/>
      <c r="F4" s="266"/>
      <c r="G4" s="266"/>
      <c r="H4" s="266"/>
      <c r="I4" s="267"/>
      <c r="J4" s="276"/>
      <c r="K4" s="277"/>
      <c r="L4" s="277"/>
      <c r="M4" s="277"/>
      <c r="N4" s="278"/>
      <c r="O4" s="220"/>
      <c r="P4" s="220"/>
      <c r="Q4" s="220"/>
      <c r="R4" s="220"/>
      <c r="S4" s="220"/>
      <c r="T4" s="202"/>
      <c r="U4" s="201"/>
      <c r="V4" s="220"/>
      <c r="W4" s="220"/>
      <c r="X4" s="220"/>
      <c r="Y4" s="220"/>
      <c r="Z4" s="202"/>
      <c r="AA4" s="282"/>
      <c r="AB4" s="283"/>
      <c r="AC4" s="284"/>
      <c r="AD4" s="53"/>
      <c r="AE4" s="53"/>
      <c r="AF4" s="130"/>
      <c r="AG4" s="272"/>
      <c r="AH4" s="272"/>
      <c r="AI4" s="272"/>
      <c r="AJ4" s="272"/>
      <c r="AK4" s="272"/>
      <c r="AL4" s="272"/>
      <c r="AM4" s="273"/>
    </row>
    <row r="5" spans="1:39" ht="5.25" customHeight="1" x14ac:dyDescent="0.2">
      <c r="A5" s="266"/>
      <c r="B5" s="266"/>
      <c r="C5" s="266"/>
      <c r="D5" s="266"/>
      <c r="E5" s="266"/>
      <c r="F5" s="266"/>
      <c r="G5" s="266"/>
      <c r="H5" s="266"/>
      <c r="I5" s="267"/>
      <c r="J5" s="276"/>
      <c r="K5" s="277"/>
      <c r="L5" s="277"/>
      <c r="M5" s="277"/>
      <c r="N5" s="278"/>
      <c r="O5" s="220"/>
      <c r="P5" s="220"/>
      <c r="Q5" s="220"/>
      <c r="R5" s="220"/>
      <c r="S5" s="220"/>
      <c r="T5" s="202"/>
      <c r="U5" s="201"/>
      <c r="V5" s="220"/>
      <c r="W5" s="220"/>
      <c r="X5" s="220"/>
      <c r="Y5" s="220"/>
      <c r="Z5" s="202"/>
      <c r="AA5" s="282"/>
      <c r="AB5" s="283"/>
      <c r="AC5" s="284"/>
      <c r="AD5" s="53"/>
      <c r="AE5" s="53"/>
      <c r="AF5" s="130"/>
      <c r="AG5" s="272"/>
      <c r="AH5" s="272"/>
      <c r="AI5" s="272"/>
      <c r="AJ5" s="272"/>
      <c r="AK5" s="272"/>
      <c r="AL5" s="272"/>
      <c r="AM5" s="273"/>
    </row>
    <row r="6" spans="1:39" ht="9" customHeight="1" x14ac:dyDescent="0.2">
      <c r="A6" s="189" t="s">
        <v>12</v>
      </c>
      <c r="B6" s="190"/>
      <c r="C6" s="191"/>
      <c r="D6" s="191"/>
      <c r="E6" s="191"/>
      <c r="F6" s="191"/>
      <c r="G6" s="191"/>
      <c r="H6" s="191"/>
      <c r="I6" s="191"/>
      <c r="J6" s="276"/>
      <c r="K6" s="277"/>
      <c r="L6" s="277"/>
      <c r="M6" s="277"/>
      <c r="N6" s="278"/>
      <c r="O6" s="220"/>
      <c r="P6" s="220"/>
      <c r="Q6" s="220"/>
      <c r="R6" s="220"/>
      <c r="S6" s="220"/>
      <c r="T6" s="202"/>
      <c r="U6" s="201"/>
      <c r="V6" s="220"/>
      <c r="W6" s="220"/>
      <c r="X6" s="220"/>
      <c r="Y6" s="220"/>
      <c r="Z6" s="202"/>
      <c r="AA6" s="282"/>
      <c r="AB6" s="283"/>
      <c r="AC6" s="284"/>
      <c r="AD6" s="53"/>
      <c r="AE6" s="53"/>
      <c r="AF6" s="130"/>
      <c r="AG6" s="272"/>
      <c r="AH6" s="272"/>
      <c r="AI6" s="272"/>
      <c r="AJ6" s="272"/>
      <c r="AK6" s="272"/>
      <c r="AL6" s="272"/>
      <c r="AM6" s="273"/>
    </row>
    <row r="7" spans="1:39" ht="5.25" customHeight="1" thickBot="1" x14ac:dyDescent="0.25">
      <c r="A7" s="189"/>
      <c r="B7" s="193"/>
      <c r="C7" s="194"/>
      <c r="D7" s="194"/>
      <c r="E7" s="194"/>
      <c r="F7" s="194"/>
      <c r="G7" s="194"/>
      <c r="H7" s="194"/>
      <c r="I7" s="194"/>
      <c r="J7" s="279"/>
      <c r="K7" s="280"/>
      <c r="L7" s="280"/>
      <c r="M7" s="280"/>
      <c r="N7" s="281"/>
      <c r="O7" s="222"/>
      <c r="P7" s="222"/>
      <c r="Q7" s="222"/>
      <c r="R7" s="222"/>
      <c r="S7" s="222"/>
      <c r="T7" s="204"/>
      <c r="U7" s="203"/>
      <c r="V7" s="222"/>
      <c r="W7" s="222"/>
      <c r="X7" s="222"/>
      <c r="Y7" s="222"/>
      <c r="Z7" s="204"/>
      <c r="AA7" s="285"/>
      <c r="AB7" s="286"/>
      <c r="AC7" s="287"/>
      <c r="AD7" s="54"/>
      <c r="AE7" s="54"/>
      <c r="AF7" s="131"/>
      <c r="AG7" s="274"/>
      <c r="AH7" s="274"/>
      <c r="AI7" s="274"/>
      <c r="AJ7" s="274"/>
      <c r="AK7" s="274"/>
      <c r="AL7" s="274"/>
      <c r="AM7" s="275"/>
    </row>
    <row r="8" spans="1:39" ht="11.25" customHeight="1" x14ac:dyDescent="0.2">
      <c r="A8" s="189"/>
      <c r="B8" s="196"/>
      <c r="C8" s="197"/>
      <c r="D8" s="197"/>
      <c r="E8" s="197"/>
      <c r="F8" s="197"/>
      <c r="G8" s="197"/>
      <c r="H8" s="197"/>
      <c r="I8" s="198"/>
      <c r="J8" s="168" t="s">
        <v>21</v>
      </c>
      <c r="K8" s="170"/>
      <c r="L8" s="55" t="s">
        <v>22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7"/>
      <c r="X8" s="168" t="s">
        <v>23</v>
      </c>
      <c r="Y8" s="262"/>
      <c r="Z8" s="58" t="s">
        <v>24</v>
      </c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7"/>
      <c r="AL8" s="178" t="s">
        <v>25</v>
      </c>
      <c r="AM8" s="263"/>
    </row>
    <row r="9" spans="1:39" ht="5.25" customHeight="1" x14ac:dyDescent="0.2">
      <c r="A9" s="189" t="s">
        <v>11</v>
      </c>
      <c r="B9" s="190"/>
      <c r="C9" s="191"/>
      <c r="D9" s="191"/>
      <c r="E9" s="191"/>
      <c r="F9" s="191"/>
      <c r="G9" s="191"/>
      <c r="H9" s="191"/>
      <c r="I9" s="192"/>
      <c r="J9" s="199"/>
      <c r="K9" s="200"/>
      <c r="L9" s="205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7"/>
      <c r="X9" s="205"/>
      <c r="Y9" s="214"/>
      <c r="Z9" s="217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00"/>
      <c r="AL9" s="59"/>
      <c r="AM9" s="60"/>
    </row>
    <row r="10" spans="1:39" ht="4.5" customHeight="1" x14ac:dyDescent="0.2">
      <c r="A10" s="189"/>
      <c r="B10" s="193"/>
      <c r="C10" s="194"/>
      <c r="D10" s="194"/>
      <c r="E10" s="194"/>
      <c r="F10" s="194"/>
      <c r="G10" s="194"/>
      <c r="H10" s="194"/>
      <c r="I10" s="195"/>
      <c r="J10" s="201"/>
      <c r="K10" s="202"/>
      <c r="L10" s="208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  <c r="X10" s="208"/>
      <c r="Y10" s="215"/>
      <c r="Z10" s="219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02"/>
      <c r="AL10" s="59"/>
      <c r="AM10" s="60"/>
    </row>
    <row r="11" spans="1:39" ht="12.75" customHeight="1" x14ac:dyDescent="0.2">
      <c r="A11" s="189"/>
      <c r="B11" s="193"/>
      <c r="C11" s="194"/>
      <c r="D11" s="194"/>
      <c r="E11" s="194"/>
      <c r="F11" s="194"/>
      <c r="G11" s="194"/>
      <c r="H11" s="194"/>
      <c r="I11" s="195"/>
      <c r="J11" s="201"/>
      <c r="K11" s="202"/>
      <c r="L11" s="208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10"/>
      <c r="X11" s="208"/>
      <c r="Y11" s="215"/>
      <c r="Z11" s="219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02"/>
      <c r="AL11" s="59"/>
      <c r="AM11" s="60"/>
    </row>
    <row r="12" spans="1:39" ht="5.25" customHeight="1" thickBot="1" x14ac:dyDescent="0.25">
      <c r="A12" s="189"/>
      <c r="B12" s="193"/>
      <c r="C12" s="194"/>
      <c r="D12" s="194"/>
      <c r="E12" s="194"/>
      <c r="F12" s="194"/>
      <c r="G12" s="194"/>
      <c r="H12" s="194"/>
      <c r="I12" s="195"/>
      <c r="J12" s="203"/>
      <c r="K12" s="204"/>
      <c r="L12" s="211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3"/>
      <c r="X12" s="211"/>
      <c r="Y12" s="216"/>
      <c r="Z12" s="221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04"/>
      <c r="AL12" s="61"/>
      <c r="AM12" s="62"/>
    </row>
    <row r="13" spans="1:39" ht="5.25" customHeight="1" x14ac:dyDescent="0.2">
      <c r="A13" s="189"/>
      <c r="B13" s="196"/>
      <c r="C13" s="197"/>
      <c r="D13" s="197"/>
      <c r="E13" s="197"/>
      <c r="F13" s="197"/>
      <c r="G13" s="197"/>
      <c r="H13" s="197"/>
      <c r="I13" s="198"/>
      <c r="J13" s="223" t="s">
        <v>26</v>
      </c>
      <c r="K13" s="224"/>
      <c r="L13" s="225"/>
      <c r="M13" s="232" t="s">
        <v>109</v>
      </c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9"/>
    </row>
    <row r="14" spans="1:39" ht="5.25" customHeight="1" x14ac:dyDescent="0.2">
      <c r="A14" s="189" t="s">
        <v>13</v>
      </c>
      <c r="B14" s="309"/>
      <c r="C14" s="310"/>
      <c r="D14" s="310"/>
      <c r="E14" s="310"/>
      <c r="F14" s="310"/>
      <c r="G14" s="310"/>
      <c r="H14" s="310"/>
      <c r="I14" s="311"/>
      <c r="J14" s="226"/>
      <c r="K14" s="227"/>
      <c r="L14" s="228"/>
      <c r="M14" s="234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1"/>
    </row>
    <row r="15" spans="1:39" ht="5.25" customHeight="1" x14ac:dyDescent="0.2">
      <c r="A15" s="189"/>
      <c r="B15" s="312"/>
      <c r="C15" s="313"/>
      <c r="D15" s="313"/>
      <c r="E15" s="313"/>
      <c r="F15" s="313"/>
      <c r="G15" s="313"/>
      <c r="H15" s="313"/>
      <c r="I15" s="314"/>
      <c r="J15" s="226"/>
      <c r="K15" s="227"/>
      <c r="L15" s="228"/>
      <c r="M15" s="234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1"/>
    </row>
    <row r="16" spans="1:39" ht="11.25" customHeight="1" x14ac:dyDescent="0.2">
      <c r="A16" s="189"/>
      <c r="B16" s="312"/>
      <c r="C16" s="313"/>
      <c r="D16" s="313"/>
      <c r="E16" s="313"/>
      <c r="F16" s="313"/>
      <c r="G16" s="313"/>
      <c r="H16" s="313"/>
      <c r="I16" s="314"/>
      <c r="J16" s="226"/>
      <c r="K16" s="227"/>
      <c r="L16" s="228"/>
      <c r="M16" s="234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1"/>
    </row>
    <row r="17" spans="1:39" ht="5.25" customHeight="1" thickBot="1" x14ac:dyDescent="0.25">
      <c r="A17" s="189"/>
      <c r="B17" s="315"/>
      <c r="C17" s="316"/>
      <c r="D17" s="316"/>
      <c r="E17" s="316"/>
      <c r="F17" s="316"/>
      <c r="G17" s="316"/>
      <c r="H17" s="316"/>
      <c r="I17" s="317"/>
      <c r="J17" s="229"/>
      <c r="K17" s="230"/>
      <c r="L17" s="231"/>
      <c r="M17" s="236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3"/>
    </row>
    <row r="18" spans="1:39" ht="11.25" customHeight="1" x14ac:dyDescent="0.2">
      <c r="A18" s="161" t="s">
        <v>0</v>
      </c>
      <c r="B18" s="164" t="s">
        <v>1</v>
      </c>
      <c r="C18" s="164"/>
      <c r="D18" s="164"/>
      <c r="E18" s="164"/>
      <c r="F18" s="165" t="s">
        <v>2</v>
      </c>
      <c r="G18" s="164"/>
      <c r="H18" s="164"/>
      <c r="I18" s="166" t="s">
        <v>35</v>
      </c>
      <c r="J18" s="168" t="s">
        <v>27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70"/>
      <c r="AA18" s="168" t="s">
        <v>28</v>
      </c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70"/>
    </row>
    <row r="19" spans="1:39" ht="7.5" customHeight="1" x14ac:dyDescent="0.2">
      <c r="A19" s="162"/>
      <c r="B19" s="164"/>
      <c r="C19" s="164"/>
      <c r="D19" s="164"/>
      <c r="E19" s="164"/>
      <c r="F19" s="165"/>
      <c r="G19" s="164"/>
      <c r="H19" s="164"/>
      <c r="I19" s="167"/>
      <c r="J19" s="59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60"/>
      <c r="AA19" s="59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60"/>
    </row>
    <row r="20" spans="1:39" ht="7.5" customHeight="1" x14ac:dyDescent="0.2">
      <c r="A20" s="162"/>
      <c r="B20" s="164"/>
      <c r="C20" s="164"/>
      <c r="D20" s="164"/>
      <c r="E20" s="164"/>
      <c r="F20" s="165"/>
      <c r="G20" s="164"/>
      <c r="H20" s="164"/>
      <c r="I20" s="167"/>
      <c r="J20" s="59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60"/>
      <c r="AA20" s="59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60"/>
    </row>
    <row r="21" spans="1:39" ht="7.5" customHeight="1" x14ac:dyDescent="0.2">
      <c r="A21" s="162"/>
      <c r="B21" s="171" t="s">
        <v>16</v>
      </c>
      <c r="C21" s="171"/>
      <c r="D21" s="88"/>
      <c r="E21" s="172" t="s">
        <v>4</v>
      </c>
      <c r="F21" s="174" t="s">
        <v>16</v>
      </c>
      <c r="G21" s="171"/>
      <c r="H21" s="175" t="s">
        <v>4</v>
      </c>
      <c r="I21" s="177" t="s">
        <v>8</v>
      </c>
      <c r="J21" s="59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60"/>
      <c r="AA21" s="59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60"/>
    </row>
    <row r="22" spans="1:39" ht="7.5" customHeight="1" thickBot="1" x14ac:dyDescent="0.25">
      <c r="A22" s="162"/>
      <c r="B22" s="171"/>
      <c r="C22" s="171"/>
      <c r="D22" s="88"/>
      <c r="E22" s="172"/>
      <c r="F22" s="174"/>
      <c r="G22" s="171"/>
      <c r="H22" s="175"/>
      <c r="I22" s="177"/>
      <c r="J22" s="61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2"/>
      <c r="AA22" s="61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2"/>
    </row>
    <row r="23" spans="1:39" ht="11.25" customHeight="1" x14ac:dyDescent="0.2">
      <c r="A23" s="162"/>
      <c r="B23" s="171"/>
      <c r="C23" s="171"/>
      <c r="D23" s="88"/>
      <c r="E23" s="172"/>
      <c r="F23" s="174"/>
      <c r="G23" s="171"/>
      <c r="H23" s="175"/>
      <c r="I23" s="177"/>
      <c r="J23" s="178" t="s">
        <v>29</v>
      </c>
      <c r="K23" s="179"/>
      <c r="L23" s="179"/>
      <c r="M23" s="179"/>
      <c r="N23" s="179"/>
      <c r="O23" s="179"/>
      <c r="P23" s="179"/>
      <c r="Q23" s="64"/>
      <c r="R23" s="64"/>
      <c r="S23" s="65" t="s">
        <v>30</v>
      </c>
      <c r="T23" s="64"/>
      <c r="U23" s="64"/>
      <c r="V23" s="64"/>
      <c r="W23" s="64"/>
      <c r="X23" s="64"/>
      <c r="Y23" s="64"/>
      <c r="Z23" s="66"/>
      <c r="AA23" s="168" t="s">
        <v>31</v>
      </c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70"/>
    </row>
    <row r="24" spans="1:39" ht="7.5" customHeight="1" x14ac:dyDescent="0.2">
      <c r="A24" s="162"/>
      <c r="B24" s="171" t="s">
        <v>3</v>
      </c>
      <c r="C24" s="171"/>
      <c r="D24" s="88"/>
      <c r="E24" s="172"/>
      <c r="F24" s="174" t="s">
        <v>3</v>
      </c>
      <c r="G24" s="171"/>
      <c r="H24" s="175"/>
      <c r="I24" s="177"/>
      <c r="J24" s="59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60"/>
      <c r="AA24" s="59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60"/>
    </row>
    <row r="25" spans="1:39" ht="7.5" customHeight="1" x14ac:dyDescent="0.2">
      <c r="A25" s="162"/>
      <c r="B25" s="171"/>
      <c r="C25" s="171"/>
      <c r="D25" s="88"/>
      <c r="E25" s="172"/>
      <c r="F25" s="174"/>
      <c r="G25" s="171"/>
      <c r="H25" s="175"/>
      <c r="I25" s="177"/>
      <c r="J25" s="59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60"/>
      <c r="AA25" s="59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60"/>
    </row>
    <row r="26" spans="1:39" ht="7.5" customHeight="1" x14ac:dyDescent="0.2">
      <c r="A26" s="162"/>
      <c r="B26" s="171"/>
      <c r="C26" s="171"/>
      <c r="D26" s="88"/>
      <c r="E26" s="172"/>
      <c r="F26" s="174"/>
      <c r="G26" s="171"/>
      <c r="H26" s="175"/>
      <c r="I26" s="177"/>
      <c r="J26" s="59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60"/>
      <c r="AA26" s="59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60"/>
    </row>
    <row r="27" spans="1:39" ht="7.5" customHeight="1" thickBot="1" x14ac:dyDescent="0.25">
      <c r="A27" s="162"/>
      <c r="B27" s="180" t="s">
        <v>5</v>
      </c>
      <c r="C27" s="181" t="s">
        <v>6</v>
      </c>
      <c r="D27" s="128"/>
      <c r="E27" s="172"/>
      <c r="F27" s="174" t="s">
        <v>7</v>
      </c>
      <c r="G27" s="171" t="s">
        <v>34</v>
      </c>
      <c r="H27" s="175"/>
      <c r="I27" s="177"/>
      <c r="J27" s="61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2"/>
      <c r="AA27" s="61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2"/>
    </row>
    <row r="28" spans="1:39" ht="11.25" customHeight="1" x14ac:dyDescent="0.2">
      <c r="A28" s="162"/>
      <c r="B28" s="180"/>
      <c r="C28" s="182"/>
      <c r="D28" s="128"/>
      <c r="E28" s="172"/>
      <c r="F28" s="174"/>
      <c r="G28" s="171"/>
      <c r="H28" s="175"/>
      <c r="I28" s="183" t="s">
        <v>9</v>
      </c>
      <c r="J28" s="132" t="s">
        <v>85</v>
      </c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 t="s">
        <v>32</v>
      </c>
      <c r="AD28" s="133"/>
      <c r="AE28" s="133"/>
      <c r="AF28" s="133"/>
      <c r="AG28" s="133"/>
      <c r="AH28" s="133"/>
      <c r="AI28" s="133"/>
      <c r="AJ28" s="133"/>
      <c r="AK28" s="133"/>
      <c r="AL28" s="133"/>
      <c r="AM28" s="134"/>
    </row>
    <row r="29" spans="1:39" ht="24" customHeight="1" x14ac:dyDescent="0.2">
      <c r="A29" s="162"/>
      <c r="B29" s="180"/>
      <c r="C29" s="1" t="s">
        <v>47</v>
      </c>
      <c r="D29" s="67">
        <f>VLOOKUP(C29,[2]Emissionsfaktoren!A3:B19,2,FALSE)</f>
        <v>0.17224999999999999</v>
      </c>
      <c r="E29" s="172"/>
      <c r="F29" s="174"/>
      <c r="G29" s="171"/>
      <c r="H29" s="175"/>
      <c r="I29" s="183"/>
      <c r="J29" s="135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7"/>
    </row>
    <row r="30" spans="1:39" ht="5.25" customHeight="1" x14ac:dyDescent="0.2">
      <c r="A30" s="162"/>
      <c r="B30" s="185">
        <v>0.1</v>
      </c>
      <c r="C30" s="185">
        <v>0.38</v>
      </c>
      <c r="D30" s="126"/>
      <c r="E30" s="172"/>
      <c r="F30" s="187" t="s">
        <v>33</v>
      </c>
      <c r="G30" s="185">
        <v>0.02</v>
      </c>
      <c r="H30" s="175"/>
      <c r="I30" s="183"/>
      <c r="J30" s="149" t="s">
        <v>91</v>
      </c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3"/>
      <c r="W30" s="153"/>
      <c r="X30" s="153"/>
      <c r="Y30" s="153"/>
      <c r="Z30" s="153"/>
      <c r="AA30" s="153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7"/>
    </row>
    <row r="31" spans="1:39" ht="14.25" customHeight="1" x14ac:dyDescent="0.2">
      <c r="A31" s="162"/>
      <c r="B31" s="185"/>
      <c r="C31" s="185"/>
      <c r="D31" s="126"/>
      <c r="E31" s="172"/>
      <c r="F31" s="187"/>
      <c r="G31" s="185"/>
      <c r="H31" s="175"/>
      <c r="I31" s="183"/>
      <c r="J31" s="151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4"/>
      <c r="W31" s="154"/>
      <c r="X31" s="154"/>
      <c r="Y31" s="154"/>
      <c r="Z31" s="154"/>
      <c r="AA31" s="154"/>
      <c r="AB31" s="138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40"/>
    </row>
    <row r="32" spans="1:39" ht="6" customHeight="1" thickBot="1" x14ac:dyDescent="0.25">
      <c r="A32" s="162"/>
      <c r="B32" s="185"/>
      <c r="C32" s="185"/>
      <c r="D32" s="126"/>
      <c r="E32" s="172"/>
      <c r="F32" s="187"/>
      <c r="G32" s="185"/>
      <c r="H32" s="175"/>
      <c r="I32" s="183"/>
      <c r="J32" s="141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6"/>
    </row>
    <row r="33" spans="1:39" ht="7.5" customHeight="1" x14ac:dyDescent="0.2">
      <c r="A33" s="162"/>
      <c r="B33" s="185"/>
      <c r="C33" s="185"/>
      <c r="D33" s="126"/>
      <c r="E33" s="172"/>
      <c r="F33" s="187"/>
      <c r="G33" s="185"/>
      <c r="H33" s="175"/>
      <c r="I33" s="183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</row>
    <row r="34" spans="1:39" ht="14.25" customHeight="1" x14ac:dyDescent="0.2">
      <c r="A34" s="163"/>
      <c r="B34" s="186"/>
      <c r="C34" s="186"/>
      <c r="D34" s="127"/>
      <c r="E34" s="173"/>
      <c r="F34" s="188"/>
      <c r="G34" s="186"/>
      <c r="H34" s="176"/>
      <c r="I34" s="184"/>
      <c r="J34" s="254" t="s">
        <v>14</v>
      </c>
      <c r="K34" s="255"/>
      <c r="L34" s="255"/>
      <c r="M34" s="255"/>
      <c r="N34" s="255"/>
      <c r="O34" s="255"/>
      <c r="P34" s="255"/>
      <c r="Q34" s="255"/>
      <c r="R34" s="256"/>
      <c r="S34" s="143" t="s">
        <v>93</v>
      </c>
      <c r="T34" s="144"/>
      <c r="U34" s="145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6"/>
    </row>
    <row r="35" spans="1:39" ht="20.100000000000001" customHeight="1" x14ac:dyDescent="0.2">
      <c r="A35" s="70"/>
      <c r="B35" s="71"/>
      <c r="C35" s="72"/>
      <c r="D35" s="73">
        <f>C35*$D$29</f>
        <v>0</v>
      </c>
      <c r="E35" s="74">
        <f t="shared" ref="E35:E56" si="0">IF(B35*B$30+C35*C$30&gt;0,B35*B$30+C35*C$30,0)</f>
        <v>0</v>
      </c>
      <c r="F35" s="75"/>
      <c r="G35" s="72"/>
      <c r="H35" s="129">
        <f t="shared" ref="H35:H56" si="1">IF(F35&gt;0,F35*G35*G$30,0)</f>
        <v>0</v>
      </c>
      <c r="I35" s="76"/>
      <c r="J35" s="257">
        <f>IF(B35+C35+F35+G35+I35&gt;0,(E35+H35+I35),0)</f>
        <v>0</v>
      </c>
      <c r="K35" s="258"/>
      <c r="L35" s="258"/>
      <c r="M35" s="258"/>
      <c r="N35" s="258"/>
      <c r="O35" s="258"/>
      <c r="P35" s="258"/>
      <c r="Q35" s="258"/>
      <c r="R35" s="259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1"/>
    </row>
    <row r="36" spans="1:39" ht="20.100000000000001" customHeight="1" x14ac:dyDescent="0.2">
      <c r="A36" s="77"/>
      <c r="B36" s="78"/>
      <c r="C36" s="79"/>
      <c r="D36" s="73">
        <f t="shared" ref="D36:D56" si="2">C36*$D$29</f>
        <v>0</v>
      </c>
      <c r="E36" s="129">
        <f t="shared" si="0"/>
        <v>0</v>
      </c>
      <c r="F36" s="78"/>
      <c r="G36" s="79"/>
      <c r="H36" s="129">
        <f>IF(F36&gt;0,F36*G36*G$30,0)</f>
        <v>0</v>
      </c>
      <c r="I36" s="80"/>
      <c r="J36" s="244">
        <f>IF(B36+C36+F36+G36+I36&gt;0,(E36+H36+I36),0)</f>
        <v>0</v>
      </c>
      <c r="K36" s="245"/>
      <c r="L36" s="245"/>
      <c r="M36" s="245"/>
      <c r="N36" s="245"/>
      <c r="O36" s="245"/>
      <c r="P36" s="245"/>
      <c r="Q36" s="245"/>
      <c r="R36" s="246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8"/>
    </row>
    <row r="37" spans="1:39" ht="20.100000000000001" customHeight="1" x14ac:dyDescent="0.2">
      <c r="A37" s="77"/>
      <c r="B37" s="78"/>
      <c r="C37" s="79"/>
      <c r="D37" s="73">
        <f t="shared" si="2"/>
        <v>0</v>
      </c>
      <c r="E37" s="129">
        <f t="shared" si="0"/>
        <v>0</v>
      </c>
      <c r="F37" s="78"/>
      <c r="G37" s="79"/>
      <c r="H37" s="129">
        <f>IF(F37&gt;0,F37*G37*G$30,0)</f>
        <v>0</v>
      </c>
      <c r="I37" s="80"/>
      <c r="J37" s="244">
        <f>IF(B37+C37+F37+G37+I37&gt;0,(E37+H37+I37),0)</f>
        <v>0</v>
      </c>
      <c r="K37" s="245"/>
      <c r="L37" s="245"/>
      <c r="M37" s="245"/>
      <c r="N37" s="245"/>
      <c r="O37" s="245"/>
      <c r="P37" s="245"/>
      <c r="Q37" s="245"/>
      <c r="R37" s="246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8"/>
    </row>
    <row r="38" spans="1:39" ht="20.100000000000001" customHeight="1" x14ac:dyDescent="0.2">
      <c r="A38" s="77"/>
      <c r="B38" s="78"/>
      <c r="C38" s="79"/>
      <c r="D38" s="73">
        <f t="shared" si="2"/>
        <v>0</v>
      </c>
      <c r="E38" s="129">
        <f t="shared" si="0"/>
        <v>0</v>
      </c>
      <c r="F38" s="78"/>
      <c r="G38" s="79"/>
      <c r="H38" s="129">
        <f t="shared" si="1"/>
        <v>0</v>
      </c>
      <c r="I38" s="80"/>
      <c r="J38" s="244">
        <f t="shared" ref="J38:J56" si="3">IF(B38+C38+F38+G38+I38&gt;0,(E38+H38+I38),0)</f>
        <v>0</v>
      </c>
      <c r="K38" s="245"/>
      <c r="L38" s="245"/>
      <c r="M38" s="245"/>
      <c r="N38" s="245"/>
      <c r="O38" s="245"/>
      <c r="P38" s="245"/>
      <c r="Q38" s="245"/>
      <c r="R38" s="246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8"/>
    </row>
    <row r="39" spans="1:39" ht="20.100000000000001" customHeight="1" x14ac:dyDescent="0.2">
      <c r="A39" s="77"/>
      <c r="B39" s="78"/>
      <c r="C39" s="79"/>
      <c r="D39" s="73">
        <f t="shared" si="2"/>
        <v>0</v>
      </c>
      <c r="E39" s="129">
        <f t="shared" si="0"/>
        <v>0</v>
      </c>
      <c r="F39" s="78"/>
      <c r="G39" s="79"/>
      <c r="H39" s="129">
        <f t="shared" si="1"/>
        <v>0</v>
      </c>
      <c r="I39" s="80"/>
      <c r="J39" s="244">
        <f t="shared" si="3"/>
        <v>0</v>
      </c>
      <c r="K39" s="245"/>
      <c r="L39" s="245"/>
      <c r="M39" s="245"/>
      <c r="N39" s="245"/>
      <c r="O39" s="245"/>
      <c r="P39" s="245"/>
      <c r="Q39" s="245"/>
      <c r="R39" s="246"/>
      <c r="S39" s="249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8"/>
    </row>
    <row r="40" spans="1:39" ht="20.100000000000001" customHeight="1" x14ac:dyDescent="0.2">
      <c r="A40" s="77"/>
      <c r="B40" s="78"/>
      <c r="C40" s="79"/>
      <c r="D40" s="73">
        <f t="shared" si="2"/>
        <v>0</v>
      </c>
      <c r="E40" s="129">
        <f t="shared" si="0"/>
        <v>0</v>
      </c>
      <c r="F40" s="78"/>
      <c r="G40" s="79"/>
      <c r="H40" s="129">
        <f t="shared" si="1"/>
        <v>0</v>
      </c>
      <c r="I40" s="80"/>
      <c r="J40" s="244">
        <f t="shared" si="3"/>
        <v>0</v>
      </c>
      <c r="K40" s="245"/>
      <c r="L40" s="245"/>
      <c r="M40" s="245"/>
      <c r="N40" s="245"/>
      <c r="O40" s="245"/>
      <c r="P40" s="245"/>
      <c r="Q40" s="245"/>
      <c r="R40" s="246"/>
      <c r="S40" s="250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51"/>
    </row>
    <row r="41" spans="1:39" ht="20.100000000000001" customHeight="1" x14ac:dyDescent="0.2">
      <c r="A41" s="77"/>
      <c r="B41" s="78"/>
      <c r="C41" s="79"/>
      <c r="D41" s="73">
        <f t="shared" si="2"/>
        <v>0</v>
      </c>
      <c r="E41" s="129">
        <f t="shared" si="0"/>
        <v>0</v>
      </c>
      <c r="F41" s="78"/>
      <c r="G41" s="79"/>
      <c r="H41" s="129">
        <f t="shared" si="1"/>
        <v>0</v>
      </c>
      <c r="I41" s="80"/>
      <c r="J41" s="244">
        <f t="shared" si="3"/>
        <v>0</v>
      </c>
      <c r="K41" s="245"/>
      <c r="L41" s="245"/>
      <c r="M41" s="245"/>
      <c r="N41" s="245"/>
      <c r="O41" s="245"/>
      <c r="P41" s="245"/>
      <c r="Q41" s="245"/>
      <c r="R41" s="246"/>
      <c r="S41" s="249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8"/>
    </row>
    <row r="42" spans="1:39" ht="20.100000000000001" customHeight="1" x14ac:dyDescent="0.2">
      <c r="A42" s="77"/>
      <c r="B42" s="78"/>
      <c r="C42" s="79"/>
      <c r="D42" s="73">
        <f t="shared" si="2"/>
        <v>0</v>
      </c>
      <c r="E42" s="129">
        <f t="shared" si="0"/>
        <v>0</v>
      </c>
      <c r="F42" s="78"/>
      <c r="G42" s="79"/>
      <c r="H42" s="129">
        <f t="shared" si="1"/>
        <v>0</v>
      </c>
      <c r="I42" s="80"/>
      <c r="J42" s="244">
        <f t="shared" si="3"/>
        <v>0</v>
      </c>
      <c r="K42" s="245"/>
      <c r="L42" s="245"/>
      <c r="M42" s="245"/>
      <c r="N42" s="245"/>
      <c r="O42" s="245"/>
      <c r="P42" s="245"/>
      <c r="Q42" s="245"/>
      <c r="R42" s="246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8"/>
    </row>
    <row r="43" spans="1:39" ht="20.100000000000001" customHeight="1" x14ac:dyDescent="0.2">
      <c r="A43" s="147"/>
      <c r="B43" s="81"/>
      <c r="C43" s="79"/>
      <c r="D43" s="73">
        <f t="shared" si="2"/>
        <v>0</v>
      </c>
      <c r="E43" s="129">
        <f t="shared" si="0"/>
        <v>0</v>
      </c>
      <c r="F43" s="81"/>
      <c r="G43" s="82"/>
      <c r="H43" s="83">
        <f t="shared" si="1"/>
        <v>0</v>
      </c>
      <c r="I43" s="84"/>
      <c r="J43" s="244">
        <f t="shared" si="3"/>
        <v>0</v>
      </c>
      <c r="K43" s="245"/>
      <c r="L43" s="245"/>
      <c r="M43" s="245"/>
      <c r="N43" s="245"/>
      <c r="O43" s="245"/>
      <c r="P43" s="245"/>
      <c r="Q43" s="245"/>
      <c r="R43" s="246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51"/>
    </row>
    <row r="44" spans="1:39" ht="20.100000000000001" customHeight="1" x14ac:dyDescent="0.2">
      <c r="A44" s="77"/>
      <c r="B44" s="78"/>
      <c r="C44" s="79"/>
      <c r="D44" s="73">
        <f t="shared" si="2"/>
        <v>0</v>
      </c>
      <c r="E44" s="129">
        <f t="shared" si="0"/>
        <v>0</v>
      </c>
      <c r="F44" s="78"/>
      <c r="G44" s="79"/>
      <c r="H44" s="129">
        <f t="shared" si="1"/>
        <v>0</v>
      </c>
      <c r="I44" s="80"/>
      <c r="J44" s="244">
        <f t="shared" si="3"/>
        <v>0</v>
      </c>
      <c r="K44" s="245"/>
      <c r="L44" s="245"/>
      <c r="M44" s="245"/>
      <c r="N44" s="245"/>
      <c r="O44" s="245"/>
      <c r="P44" s="245"/>
      <c r="Q44" s="245"/>
      <c r="R44" s="246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8"/>
    </row>
    <row r="45" spans="1:39" ht="20.100000000000001" customHeight="1" x14ac:dyDescent="0.2">
      <c r="A45" s="77"/>
      <c r="B45" s="78"/>
      <c r="C45" s="79"/>
      <c r="D45" s="73">
        <f t="shared" si="2"/>
        <v>0</v>
      </c>
      <c r="E45" s="129">
        <f t="shared" si="0"/>
        <v>0</v>
      </c>
      <c r="F45" s="78"/>
      <c r="G45" s="79"/>
      <c r="H45" s="129">
        <f t="shared" si="1"/>
        <v>0</v>
      </c>
      <c r="I45" s="80"/>
      <c r="J45" s="244">
        <f t="shared" si="3"/>
        <v>0</v>
      </c>
      <c r="K45" s="245"/>
      <c r="L45" s="245"/>
      <c r="M45" s="245"/>
      <c r="N45" s="245"/>
      <c r="O45" s="245"/>
      <c r="P45" s="245"/>
      <c r="Q45" s="245"/>
      <c r="R45" s="246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8"/>
    </row>
    <row r="46" spans="1:39" ht="20.100000000000001" customHeight="1" x14ac:dyDescent="0.2">
      <c r="A46" s="77"/>
      <c r="B46" s="78"/>
      <c r="C46" s="79"/>
      <c r="D46" s="73">
        <f t="shared" si="2"/>
        <v>0</v>
      </c>
      <c r="E46" s="129">
        <f t="shared" si="0"/>
        <v>0</v>
      </c>
      <c r="F46" s="78"/>
      <c r="G46" s="79"/>
      <c r="H46" s="129">
        <f t="shared" si="1"/>
        <v>0</v>
      </c>
      <c r="I46" s="80"/>
      <c r="J46" s="244">
        <f t="shared" si="3"/>
        <v>0</v>
      </c>
      <c r="K46" s="245"/>
      <c r="L46" s="245"/>
      <c r="M46" s="245"/>
      <c r="N46" s="245"/>
      <c r="O46" s="245"/>
      <c r="P46" s="245"/>
      <c r="Q46" s="245"/>
      <c r="R46" s="246"/>
      <c r="S46" s="249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8"/>
    </row>
    <row r="47" spans="1:39" ht="20.100000000000001" customHeight="1" x14ac:dyDescent="0.2">
      <c r="A47" s="77"/>
      <c r="B47" s="78"/>
      <c r="C47" s="79"/>
      <c r="D47" s="73">
        <f t="shared" si="2"/>
        <v>0</v>
      </c>
      <c r="E47" s="129">
        <f t="shared" si="0"/>
        <v>0</v>
      </c>
      <c r="F47" s="78"/>
      <c r="G47" s="79"/>
      <c r="H47" s="129">
        <f t="shared" si="1"/>
        <v>0</v>
      </c>
      <c r="I47" s="80"/>
      <c r="J47" s="244">
        <f t="shared" si="3"/>
        <v>0</v>
      </c>
      <c r="K47" s="245"/>
      <c r="L47" s="245"/>
      <c r="M47" s="245"/>
      <c r="N47" s="245"/>
      <c r="O47" s="245"/>
      <c r="P47" s="245"/>
      <c r="Q47" s="245"/>
      <c r="R47" s="246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8"/>
    </row>
    <row r="48" spans="1:39" ht="20.100000000000001" customHeight="1" x14ac:dyDescent="0.2">
      <c r="A48" s="77"/>
      <c r="B48" s="78"/>
      <c r="C48" s="79"/>
      <c r="D48" s="73">
        <f t="shared" si="2"/>
        <v>0</v>
      </c>
      <c r="E48" s="129">
        <f t="shared" si="0"/>
        <v>0</v>
      </c>
      <c r="F48" s="78"/>
      <c r="G48" s="79"/>
      <c r="H48" s="129">
        <f t="shared" si="1"/>
        <v>0</v>
      </c>
      <c r="I48" s="80"/>
      <c r="J48" s="244">
        <f t="shared" si="3"/>
        <v>0</v>
      </c>
      <c r="K48" s="245"/>
      <c r="L48" s="245"/>
      <c r="M48" s="245"/>
      <c r="N48" s="245"/>
      <c r="O48" s="245"/>
      <c r="P48" s="245"/>
      <c r="Q48" s="245"/>
      <c r="R48" s="246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8"/>
    </row>
    <row r="49" spans="1:39" ht="20.100000000000001" customHeight="1" x14ac:dyDescent="0.2">
      <c r="A49" s="77"/>
      <c r="B49" s="78"/>
      <c r="C49" s="79"/>
      <c r="D49" s="73">
        <f t="shared" si="2"/>
        <v>0</v>
      </c>
      <c r="E49" s="129">
        <f t="shared" si="0"/>
        <v>0</v>
      </c>
      <c r="F49" s="78"/>
      <c r="G49" s="79"/>
      <c r="H49" s="129">
        <f t="shared" si="1"/>
        <v>0</v>
      </c>
      <c r="I49" s="80"/>
      <c r="J49" s="244">
        <f t="shared" si="3"/>
        <v>0</v>
      </c>
      <c r="K49" s="245"/>
      <c r="L49" s="245"/>
      <c r="M49" s="245"/>
      <c r="N49" s="245"/>
      <c r="O49" s="245"/>
      <c r="P49" s="245"/>
      <c r="Q49" s="245"/>
      <c r="R49" s="246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8"/>
    </row>
    <row r="50" spans="1:39" ht="20.100000000000001" customHeight="1" x14ac:dyDescent="0.2">
      <c r="A50" s="77"/>
      <c r="B50" s="78"/>
      <c r="C50" s="79"/>
      <c r="D50" s="73">
        <f t="shared" si="2"/>
        <v>0</v>
      </c>
      <c r="E50" s="129">
        <f t="shared" si="0"/>
        <v>0</v>
      </c>
      <c r="F50" s="78"/>
      <c r="G50" s="79"/>
      <c r="H50" s="129">
        <f t="shared" si="1"/>
        <v>0</v>
      </c>
      <c r="I50" s="80"/>
      <c r="J50" s="244">
        <f t="shared" si="3"/>
        <v>0</v>
      </c>
      <c r="K50" s="245"/>
      <c r="L50" s="245"/>
      <c r="M50" s="245"/>
      <c r="N50" s="245"/>
      <c r="O50" s="245"/>
      <c r="P50" s="245"/>
      <c r="Q50" s="245"/>
      <c r="R50" s="246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8"/>
    </row>
    <row r="51" spans="1:39" ht="20.100000000000001" customHeight="1" x14ac:dyDescent="0.2">
      <c r="A51" s="77"/>
      <c r="B51" s="78"/>
      <c r="C51" s="79"/>
      <c r="D51" s="73">
        <f t="shared" si="2"/>
        <v>0</v>
      </c>
      <c r="E51" s="129">
        <f t="shared" si="0"/>
        <v>0</v>
      </c>
      <c r="F51" s="78"/>
      <c r="G51" s="79"/>
      <c r="H51" s="129">
        <f t="shared" si="1"/>
        <v>0</v>
      </c>
      <c r="I51" s="80"/>
      <c r="J51" s="244">
        <f t="shared" si="3"/>
        <v>0</v>
      </c>
      <c r="K51" s="245"/>
      <c r="L51" s="245"/>
      <c r="M51" s="245"/>
      <c r="N51" s="245"/>
      <c r="O51" s="245"/>
      <c r="P51" s="245"/>
      <c r="Q51" s="245"/>
      <c r="R51" s="246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8"/>
    </row>
    <row r="52" spans="1:39" ht="20.100000000000001" customHeight="1" x14ac:dyDescent="0.2">
      <c r="A52" s="77"/>
      <c r="B52" s="78"/>
      <c r="C52" s="79"/>
      <c r="D52" s="73">
        <f t="shared" si="2"/>
        <v>0</v>
      </c>
      <c r="E52" s="129">
        <f t="shared" si="0"/>
        <v>0</v>
      </c>
      <c r="F52" s="78"/>
      <c r="G52" s="79"/>
      <c r="H52" s="129">
        <f t="shared" si="1"/>
        <v>0</v>
      </c>
      <c r="I52" s="80"/>
      <c r="J52" s="244">
        <f t="shared" si="3"/>
        <v>0</v>
      </c>
      <c r="K52" s="245"/>
      <c r="L52" s="245"/>
      <c r="M52" s="245"/>
      <c r="N52" s="245"/>
      <c r="O52" s="245"/>
      <c r="P52" s="245"/>
      <c r="Q52" s="245"/>
      <c r="R52" s="246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8"/>
    </row>
    <row r="53" spans="1:39" ht="20.100000000000001" customHeight="1" x14ac:dyDescent="0.2">
      <c r="A53" s="77"/>
      <c r="B53" s="78"/>
      <c r="C53" s="79"/>
      <c r="D53" s="73">
        <f t="shared" si="2"/>
        <v>0</v>
      </c>
      <c r="E53" s="129">
        <f t="shared" si="0"/>
        <v>0</v>
      </c>
      <c r="F53" s="78"/>
      <c r="G53" s="79"/>
      <c r="H53" s="129">
        <f t="shared" si="1"/>
        <v>0</v>
      </c>
      <c r="I53" s="80"/>
      <c r="J53" s="244">
        <f t="shared" si="3"/>
        <v>0</v>
      </c>
      <c r="K53" s="245"/>
      <c r="L53" s="245"/>
      <c r="M53" s="245"/>
      <c r="N53" s="245"/>
      <c r="O53" s="245"/>
      <c r="P53" s="245"/>
      <c r="Q53" s="245"/>
      <c r="R53" s="246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8"/>
    </row>
    <row r="54" spans="1:39" ht="20.100000000000001" customHeight="1" x14ac:dyDescent="0.2">
      <c r="A54" s="77"/>
      <c r="B54" s="78"/>
      <c r="C54" s="79"/>
      <c r="D54" s="73">
        <f t="shared" si="2"/>
        <v>0</v>
      </c>
      <c r="E54" s="129">
        <f t="shared" si="0"/>
        <v>0</v>
      </c>
      <c r="F54" s="78"/>
      <c r="G54" s="79"/>
      <c r="H54" s="129">
        <f t="shared" si="1"/>
        <v>0</v>
      </c>
      <c r="I54" s="80"/>
      <c r="J54" s="244">
        <f t="shared" si="3"/>
        <v>0</v>
      </c>
      <c r="K54" s="245"/>
      <c r="L54" s="245"/>
      <c r="M54" s="245"/>
      <c r="N54" s="245"/>
      <c r="O54" s="245"/>
      <c r="P54" s="245"/>
      <c r="Q54" s="245"/>
      <c r="R54" s="246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8"/>
    </row>
    <row r="55" spans="1:39" ht="20.100000000000001" customHeight="1" x14ac:dyDescent="0.2">
      <c r="A55" s="77"/>
      <c r="B55" s="78"/>
      <c r="C55" s="79"/>
      <c r="D55" s="73">
        <f t="shared" si="2"/>
        <v>0</v>
      </c>
      <c r="E55" s="129">
        <f t="shared" si="0"/>
        <v>0</v>
      </c>
      <c r="F55" s="78"/>
      <c r="G55" s="79"/>
      <c r="H55" s="129">
        <f t="shared" si="1"/>
        <v>0</v>
      </c>
      <c r="I55" s="80"/>
      <c r="J55" s="244">
        <f t="shared" si="3"/>
        <v>0</v>
      </c>
      <c r="K55" s="245"/>
      <c r="L55" s="245"/>
      <c r="M55" s="245"/>
      <c r="N55" s="245"/>
      <c r="O55" s="245"/>
      <c r="P55" s="245"/>
      <c r="Q55" s="245"/>
      <c r="R55" s="246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8"/>
    </row>
    <row r="56" spans="1:39" ht="20.100000000000001" customHeight="1" x14ac:dyDescent="0.2">
      <c r="A56" s="77"/>
      <c r="B56" s="78"/>
      <c r="C56" s="79"/>
      <c r="D56" s="73">
        <f t="shared" si="2"/>
        <v>0</v>
      </c>
      <c r="E56" s="129">
        <f t="shared" si="0"/>
        <v>0</v>
      </c>
      <c r="F56" s="78"/>
      <c r="G56" s="79"/>
      <c r="H56" s="129">
        <f t="shared" si="1"/>
        <v>0</v>
      </c>
      <c r="I56" s="80"/>
      <c r="J56" s="244">
        <f t="shared" si="3"/>
        <v>0</v>
      </c>
      <c r="K56" s="245"/>
      <c r="L56" s="245"/>
      <c r="M56" s="245"/>
      <c r="N56" s="245"/>
      <c r="O56" s="245"/>
      <c r="P56" s="245"/>
      <c r="Q56" s="245"/>
      <c r="R56" s="246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8"/>
    </row>
    <row r="57" spans="1:39" ht="39.75" customHeight="1" thickBot="1" x14ac:dyDescent="0.3">
      <c r="A57" s="85" t="s">
        <v>15</v>
      </c>
      <c r="B57" s="86" t="str">
        <f>IF((SUM(B35:B56))&gt;0,(SUM(B35:B56))," ")</f>
        <v xml:space="preserve"> </v>
      </c>
      <c r="C57" s="86" t="str">
        <f>IF((SUM(C35:C56))&gt;0,(SUM(C35:C56))," ")</f>
        <v xml:space="preserve"> </v>
      </c>
      <c r="E57" s="87"/>
      <c r="F57" s="88"/>
      <c r="G57" s="88"/>
      <c r="H57" s="87"/>
      <c r="I57" s="89" t="s">
        <v>53</v>
      </c>
      <c r="J57" s="252">
        <f>SUM(J35:J56)</f>
        <v>0</v>
      </c>
      <c r="K57" s="252"/>
      <c r="L57" s="252"/>
      <c r="M57" s="252"/>
      <c r="N57" s="252"/>
      <c r="O57" s="252"/>
      <c r="P57" s="252"/>
      <c r="Q57" s="252"/>
      <c r="R57" s="252"/>
      <c r="U57" s="90" t="s">
        <v>36</v>
      </c>
      <c r="V57" s="91"/>
      <c r="Z57" s="157"/>
      <c r="AA57" s="158"/>
      <c r="AB57" s="158"/>
      <c r="AC57" s="158"/>
      <c r="AD57" s="157"/>
      <c r="AE57" s="158"/>
      <c r="AF57" s="158"/>
      <c r="AG57" s="158"/>
      <c r="AH57" s="157"/>
      <c r="AI57" s="158"/>
      <c r="AJ57" s="158"/>
      <c r="AK57" s="158"/>
      <c r="AL57" s="96"/>
      <c r="AM57" s="96"/>
    </row>
    <row r="58" spans="1:39" ht="21" customHeight="1" thickTop="1" x14ac:dyDescent="0.2">
      <c r="A58" s="85"/>
      <c r="B58" s="159">
        <f>SUM(D35:D56)/1000</f>
        <v>0</v>
      </c>
      <c r="C58" s="159"/>
      <c r="D58" s="92"/>
      <c r="E58" s="87"/>
      <c r="F58" s="88"/>
      <c r="G58" s="88"/>
      <c r="H58" s="87"/>
      <c r="I58" s="93" t="s">
        <v>54</v>
      </c>
      <c r="J58" s="253">
        <f>B58*23</f>
        <v>0</v>
      </c>
      <c r="K58" s="253"/>
      <c r="L58" s="253"/>
      <c r="M58" s="253"/>
      <c r="N58" s="253"/>
      <c r="O58" s="253"/>
      <c r="P58" s="253"/>
      <c r="Q58" s="253"/>
      <c r="R58" s="253"/>
      <c r="V58" s="91"/>
      <c r="Z58" s="94" t="s">
        <v>37</v>
      </c>
    </row>
    <row r="59" spans="1:39" ht="13.5" customHeight="1" x14ac:dyDescent="0.2">
      <c r="A59" s="88"/>
      <c r="I59" s="95" t="s">
        <v>38</v>
      </c>
      <c r="J59" s="160"/>
      <c r="K59" s="160"/>
      <c r="L59" s="160"/>
      <c r="M59" s="160"/>
      <c r="N59" s="160"/>
      <c r="O59" s="160"/>
      <c r="P59" s="160"/>
    </row>
  </sheetData>
  <sheetProtection algorithmName="SHA-512" hashValue="ta0kJ7yCMy3i4jrvuKS1F+nBP1UYPmcxrMT3huxlyx1rO78tNB4lALdQNygFmEyOGmlZo7lbRYPuqs/FRChTQg==" saltValue="lUghj+K82DsAbpYNhO1ryw==" spinCount="100000" sheet="1" objects="1" scenarios="1"/>
  <protectedRanges>
    <protectedRange sqref="U57:AM58" name="Bereich7"/>
    <protectedRange sqref="I35:I56" name="Bereich5"/>
    <protectedRange sqref="A35:C56" name="Bereich3"/>
    <protectedRange sqref="A6:I17" name="Bereich1"/>
    <protectedRange sqref="J3:AM32" name="Bereich2"/>
    <protectedRange sqref="F35:G56" name="Bereich4"/>
    <protectedRange sqref="S35:AM56" name="Bereich6"/>
  </protectedRanges>
  <mergeCells count="108">
    <mergeCell ref="A1:AM1"/>
    <mergeCell ref="J57:R57"/>
    <mergeCell ref="J58:R58"/>
    <mergeCell ref="J36:R36"/>
    <mergeCell ref="S36:AM36"/>
    <mergeCell ref="J34:R34"/>
    <mergeCell ref="J35:R35"/>
    <mergeCell ref="S35:AM35"/>
    <mergeCell ref="J55:R55"/>
    <mergeCell ref="S55:AM55"/>
    <mergeCell ref="J56:R56"/>
    <mergeCell ref="S56:AM56"/>
    <mergeCell ref="A9:A13"/>
    <mergeCell ref="B9:I13"/>
    <mergeCell ref="J9:K12"/>
    <mergeCell ref="L9:W12"/>
    <mergeCell ref="X9:Y12"/>
    <mergeCell ref="Z9:AK12"/>
    <mergeCell ref="J13:L17"/>
    <mergeCell ref="M13:W17"/>
    <mergeCell ref="X13:AM17"/>
    <mergeCell ref="A14:A17"/>
    <mergeCell ref="B14:I17"/>
    <mergeCell ref="S42:AM42"/>
    <mergeCell ref="J43:R43"/>
    <mergeCell ref="S43:AM43"/>
    <mergeCell ref="J44:R44"/>
    <mergeCell ref="S44:AM44"/>
    <mergeCell ref="J45:R45"/>
    <mergeCell ref="S45:AM45"/>
    <mergeCell ref="A2:AM2"/>
    <mergeCell ref="A3:I5"/>
    <mergeCell ref="J3:N3"/>
    <mergeCell ref="O3:T3"/>
    <mergeCell ref="U3:Z3"/>
    <mergeCell ref="AA3:AC3"/>
    <mergeCell ref="AD3:AF3"/>
    <mergeCell ref="AG3:AM7"/>
    <mergeCell ref="J4:N7"/>
    <mergeCell ref="O4:T7"/>
    <mergeCell ref="U4:Z7"/>
    <mergeCell ref="AA4:AC7"/>
    <mergeCell ref="A6:A8"/>
    <mergeCell ref="B6:I8"/>
    <mergeCell ref="J8:K8"/>
    <mergeCell ref="X8:Y8"/>
    <mergeCell ref="AL8:AM8"/>
    <mergeCell ref="S37:AM37"/>
    <mergeCell ref="J38:R38"/>
    <mergeCell ref="S38:AM38"/>
    <mergeCell ref="J39:R39"/>
    <mergeCell ref="S39:AM39"/>
    <mergeCell ref="J40:R40"/>
    <mergeCell ref="S40:AM40"/>
    <mergeCell ref="J41:R41"/>
    <mergeCell ref="S41:AM41"/>
    <mergeCell ref="S51:AM51"/>
    <mergeCell ref="J52:R52"/>
    <mergeCell ref="S52:AM52"/>
    <mergeCell ref="J53:R53"/>
    <mergeCell ref="S53:AM53"/>
    <mergeCell ref="J54:R54"/>
    <mergeCell ref="S54:AM54"/>
    <mergeCell ref="J46:R46"/>
    <mergeCell ref="S46:AM46"/>
    <mergeCell ref="J47:R47"/>
    <mergeCell ref="S47:AM47"/>
    <mergeCell ref="J48:R48"/>
    <mergeCell ref="S48:AM48"/>
    <mergeCell ref="J49:R49"/>
    <mergeCell ref="S49:AM49"/>
    <mergeCell ref="J50:R50"/>
    <mergeCell ref="S50:AM50"/>
    <mergeCell ref="C27:C28"/>
    <mergeCell ref="F27:F29"/>
    <mergeCell ref="G27:G29"/>
    <mergeCell ref="I28:I34"/>
    <mergeCell ref="B30:B34"/>
    <mergeCell ref="C30:C34"/>
    <mergeCell ref="F30:F34"/>
    <mergeCell ref="G30:G34"/>
    <mergeCell ref="J51:R51"/>
    <mergeCell ref="J37:R37"/>
    <mergeCell ref="J42:R42"/>
    <mergeCell ref="J30:U31"/>
    <mergeCell ref="V30:AA31"/>
    <mergeCell ref="AC32:AM32"/>
    <mergeCell ref="Z57:AC57"/>
    <mergeCell ref="AD57:AG57"/>
    <mergeCell ref="AH57:AK57"/>
    <mergeCell ref="B58:C58"/>
    <mergeCell ref="J59:P59"/>
    <mergeCell ref="A18:A34"/>
    <mergeCell ref="B18:E20"/>
    <mergeCell ref="F18:H20"/>
    <mergeCell ref="I18:I20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F24:G26"/>
    <mergeCell ref="B27:B29"/>
  </mergeCells>
  <conditionalFormatting sqref="A3">
    <cfRule type="expression" dxfId="27" priority="4">
      <formula>$AN$34&gt;120</formula>
    </cfRule>
  </conditionalFormatting>
  <conditionalFormatting sqref="A34:A35 A72:A90">
    <cfRule type="expression" dxfId="26" priority="3">
      <formula>AN34&gt;150</formula>
    </cfRule>
  </conditionalFormatting>
  <conditionalFormatting sqref="A54:A71">
    <cfRule type="expression" dxfId="25" priority="2">
      <formula>AN54&gt;150</formula>
    </cfRule>
  </conditionalFormatting>
  <conditionalFormatting sqref="A36:A53">
    <cfRule type="expression" dxfId="24" priority="1">
      <formula>AN36&gt;150</formula>
    </cfRule>
  </conditionalFormatting>
  <hyperlinks>
    <hyperlink ref="I58" r:id="rId1" xr:uid="{0624F57A-FEFC-4B58-9A5E-6096F92EFBC7}"/>
  </hyperlinks>
  <printOptions horizontalCentered="1"/>
  <pageMargins left="0.31496062992125984" right="0.31496062992125984" top="0.39370078740157483" bottom="0.39370078740157483" header="0.31496062992125984" footer="0.31496062992125984"/>
  <pageSetup paperSize="9" scale="75" fitToHeight="2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59"/>
  <sheetViews>
    <sheetView zoomScaleNormal="100" workbookViewId="0">
      <selection activeCell="B6" sqref="B6:I8"/>
    </sheetView>
  </sheetViews>
  <sheetFormatPr baseColWidth="10" defaultColWidth="11.42578125" defaultRowHeight="21" customHeight="1" x14ac:dyDescent="0.2"/>
  <cols>
    <col min="1" max="1" width="13.5703125" style="51" customWidth="1"/>
    <col min="2" max="2" width="11.42578125" style="51" customWidth="1"/>
    <col min="3" max="3" width="15.140625" style="51" customWidth="1"/>
    <col min="4" max="4" width="25.85546875" style="51" hidden="1" customWidth="1"/>
    <col min="5" max="5" width="12.85546875" style="52" customWidth="1"/>
    <col min="6" max="7" width="11.42578125" style="51" customWidth="1"/>
    <col min="8" max="8" width="11.42578125" style="52" customWidth="1"/>
    <col min="9" max="9" width="14.42578125" style="52" customWidth="1"/>
    <col min="10" max="10" width="2.42578125" style="52" customWidth="1"/>
    <col min="11" max="27" width="2.42578125" style="51" customWidth="1"/>
    <col min="28" max="28" width="9.42578125" style="51" customWidth="1"/>
    <col min="29" max="37" width="2.42578125" style="51" customWidth="1"/>
    <col min="38" max="38" width="5.42578125" style="51" customWidth="1"/>
    <col min="39" max="39" width="5.5703125" style="51" customWidth="1"/>
    <col min="40" max="16384" width="11.42578125" style="51"/>
  </cols>
  <sheetData>
    <row r="1" spans="1:39" ht="21" customHeight="1" x14ac:dyDescent="0.2">
      <c r="A1" s="288" t="s">
        <v>107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90"/>
    </row>
    <row r="2" spans="1:39" ht="21" customHeight="1" x14ac:dyDescent="0.2">
      <c r="A2" s="291" t="s">
        <v>108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3"/>
    </row>
    <row r="3" spans="1:39" ht="13.5" customHeight="1" x14ac:dyDescent="0.2">
      <c r="A3" s="264" t="s">
        <v>10</v>
      </c>
      <c r="B3" s="264"/>
      <c r="C3" s="264"/>
      <c r="D3" s="264"/>
      <c r="E3" s="264"/>
      <c r="F3" s="264"/>
      <c r="G3" s="264"/>
      <c r="H3" s="264"/>
      <c r="I3" s="265"/>
      <c r="J3" s="268" t="s">
        <v>17</v>
      </c>
      <c r="K3" s="269"/>
      <c r="L3" s="269"/>
      <c r="M3" s="269"/>
      <c r="N3" s="270"/>
      <c r="O3" s="269" t="s">
        <v>92</v>
      </c>
      <c r="P3" s="269"/>
      <c r="Q3" s="269"/>
      <c r="R3" s="269"/>
      <c r="S3" s="269"/>
      <c r="T3" s="269"/>
      <c r="U3" s="268" t="s">
        <v>18</v>
      </c>
      <c r="V3" s="269"/>
      <c r="W3" s="269"/>
      <c r="X3" s="269"/>
      <c r="Y3" s="269"/>
      <c r="Z3" s="270"/>
      <c r="AA3" s="268" t="s">
        <v>19</v>
      </c>
      <c r="AB3" s="269"/>
      <c r="AC3" s="270"/>
      <c r="AD3" s="268" t="s">
        <v>20</v>
      </c>
      <c r="AE3" s="269"/>
      <c r="AF3" s="269"/>
      <c r="AG3" s="271">
        <f>J57</f>
        <v>0</v>
      </c>
      <c r="AH3" s="272"/>
      <c r="AI3" s="272"/>
      <c r="AJ3" s="272"/>
      <c r="AK3" s="272"/>
      <c r="AL3" s="272"/>
      <c r="AM3" s="273"/>
    </row>
    <row r="4" spans="1:39" ht="5.25" customHeight="1" x14ac:dyDescent="0.2">
      <c r="A4" s="266"/>
      <c r="B4" s="266"/>
      <c r="C4" s="266"/>
      <c r="D4" s="266"/>
      <c r="E4" s="266"/>
      <c r="F4" s="266"/>
      <c r="G4" s="266"/>
      <c r="H4" s="266"/>
      <c r="I4" s="267"/>
      <c r="J4" s="276"/>
      <c r="K4" s="277"/>
      <c r="L4" s="277"/>
      <c r="M4" s="277"/>
      <c r="N4" s="278"/>
      <c r="O4" s="220"/>
      <c r="P4" s="220"/>
      <c r="Q4" s="220"/>
      <c r="R4" s="220"/>
      <c r="S4" s="220"/>
      <c r="T4" s="202"/>
      <c r="U4" s="201"/>
      <c r="V4" s="220"/>
      <c r="W4" s="220"/>
      <c r="X4" s="220"/>
      <c r="Y4" s="220"/>
      <c r="Z4" s="202"/>
      <c r="AA4" s="282"/>
      <c r="AB4" s="283"/>
      <c r="AC4" s="284"/>
      <c r="AD4" s="53"/>
      <c r="AE4" s="53"/>
      <c r="AF4" s="130"/>
      <c r="AG4" s="272"/>
      <c r="AH4" s="272"/>
      <c r="AI4" s="272"/>
      <c r="AJ4" s="272"/>
      <c r="AK4" s="272"/>
      <c r="AL4" s="272"/>
      <c r="AM4" s="273"/>
    </row>
    <row r="5" spans="1:39" ht="5.25" customHeight="1" x14ac:dyDescent="0.2">
      <c r="A5" s="266"/>
      <c r="B5" s="266"/>
      <c r="C5" s="266"/>
      <c r="D5" s="266"/>
      <c r="E5" s="266"/>
      <c r="F5" s="266"/>
      <c r="G5" s="266"/>
      <c r="H5" s="266"/>
      <c r="I5" s="267"/>
      <c r="J5" s="276"/>
      <c r="K5" s="277"/>
      <c r="L5" s="277"/>
      <c r="M5" s="277"/>
      <c r="N5" s="278"/>
      <c r="O5" s="220"/>
      <c r="P5" s="220"/>
      <c r="Q5" s="220"/>
      <c r="R5" s="220"/>
      <c r="S5" s="220"/>
      <c r="T5" s="202"/>
      <c r="U5" s="201"/>
      <c r="V5" s="220"/>
      <c r="W5" s="220"/>
      <c r="X5" s="220"/>
      <c r="Y5" s="220"/>
      <c r="Z5" s="202"/>
      <c r="AA5" s="282"/>
      <c r="AB5" s="283"/>
      <c r="AC5" s="284"/>
      <c r="AD5" s="53"/>
      <c r="AE5" s="53"/>
      <c r="AF5" s="130"/>
      <c r="AG5" s="272"/>
      <c r="AH5" s="272"/>
      <c r="AI5" s="272"/>
      <c r="AJ5" s="272"/>
      <c r="AK5" s="272"/>
      <c r="AL5" s="272"/>
      <c r="AM5" s="273"/>
    </row>
    <row r="6" spans="1:39" ht="9" customHeight="1" x14ac:dyDescent="0.2">
      <c r="A6" s="189" t="s">
        <v>12</v>
      </c>
      <c r="B6" s="190"/>
      <c r="C6" s="191"/>
      <c r="D6" s="191"/>
      <c r="E6" s="191"/>
      <c r="F6" s="191"/>
      <c r="G6" s="191"/>
      <c r="H6" s="191"/>
      <c r="I6" s="191"/>
      <c r="J6" s="276"/>
      <c r="K6" s="277"/>
      <c r="L6" s="277"/>
      <c r="M6" s="277"/>
      <c r="N6" s="278"/>
      <c r="O6" s="220"/>
      <c r="P6" s="220"/>
      <c r="Q6" s="220"/>
      <c r="R6" s="220"/>
      <c r="S6" s="220"/>
      <c r="T6" s="202"/>
      <c r="U6" s="201"/>
      <c r="V6" s="220"/>
      <c r="W6" s="220"/>
      <c r="X6" s="220"/>
      <c r="Y6" s="220"/>
      <c r="Z6" s="202"/>
      <c r="AA6" s="282"/>
      <c r="AB6" s="283"/>
      <c r="AC6" s="284"/>
      <c r="AD6" s="53"/>
      <c r="AE6" s="53"/>
      <c r="AF6" s="130"/>
      <c r="AG6" s="272"/>
      <c r="AH6" s="272"/>
      <c r="AI6" s="272"/>
      <c r="AJ6" s="272"/>
      <c r="AK6" s="272"/>
      <c r="AL6" s="272"/>
      <c r="AM6" s="273"/>
    </row>
    <row r="7" spans="1:39" ht="5.25" customHeight="1" thickBot="1" x14ac:dyDescent="0.25">
      <c r="A7" s="189"/>
      <c r="B7" s="193"/>
      <c r="C7" s="194"/>
      <c r="D7" s="194"/>
      <c r="E7" s="194"/>
      <c r="F7" s="194"/>
      <c r="G7" s="194"/>
      <c r="H7" s="194"/>
      <c r="I7" s="194"/>
      <c r="J7" s="279"/>
      <c r="K7" s="280"/>
      <c r="L7" s="280"/>
      <c r="M7" s="280"/>
      <c r="N7" s="281"/>
      <c r="O7" s="222"/>
      <c r="P7" s="222"/>
      <c r="Q7" s="222"/>
      <c r="R7" s="222"/>
      <c r="S7" s="222"/>
      <c r="T7" s="204"/>
      <c r="U7" s="203"/>
      <c r="V7" s="222"/>
      <c r="W7" s="222"/>
      <c r="X7" s="222"/>
      <c r="Y7" s="222"/>
      <c r="Z7" s="204"/>
      <c r="AA7" s="285"/>
      <c r="AB7" s="286"/>
      <c r="AC7" s="287"/>
      <c r="AD7" s="54"/>
      <c r="AE7" s="54"/>
      <c r="AF7" s="131"/>
      <c r="AG7" s="274"/>
      <c r="AH7" s="274"/>
      <c r="AI7" s="274"/>
      <c r="AJ7" s="274"/>
      <c r="AK7" s="274"/>
      <c r="AL7" s="274"/>
      <c r="AM7" s="275"/>
    </row>
    <row r="8" spans="1:39" ht="11.25" customHeight="1" x14ac:dyDescent="0.2">
      <c r="A8" s="189"/>
      <c r="B8" s="196"/>
      <c r="C8" s="197"/>
      <c r="D8" s="197"/>
      <c r="E8" s="197"/>
      <c r="F8" s="197"/>
      <c r="G8" s="197"/>
      <c r="H8" s="197"/>
      <c r="I8" s="198"/>
      <c r="J8" s="168" t="s">
        <v>21</v>
      </c>
      <c r="K8" s="170"/>
      <c r="L8" s="55" t="s">
        <v>22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7"/>
      <c r="X8" s="168" t="s">
        <v>23</v>
      </c>
      <c r="Y8" s="262"/>
      <c r="Z8" s="58" t="s">
        <v>24</v>
      </c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7"/>
      <c r="AL8" s="178" t="s">
        <v>25</v>
      </c>
      <c r="AM8" s="263"/>
    </row>
    <row r="9" spans="1:39" ht="5.25" customHeight="1" x14ac:dyDescent="0.2">
      <c r="A9" s="189" t="s">
        <v>11</v>
      </c>
      <c r="B9" s="190"/>
      <c r="C9" s="191"/>
      <c r="D9" s="191"/>
      <c r="E9" s="191"/>
      <c r="F9" s="191"/>
      <c r="G9" s="191"/>
      <c r="H9" s="191"/>
      <c r="I9" s="192"/>
      <c r="J9" s="199"/>
      <c r="K9" s="200"/>
      <c r="L9" s="205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7"/>
      <c r="X9" s="205"/>
      <c r="Y9" s="214"/>
      <c r="Z9" s="217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00"/>
      <c r="AL9" s="59"/>
      <c r="AM9" s="60"/>
    </row>
    <row r="10" spans="1:39" ht="4.5" customHeight="1" x14ac:dyDescent="0.2">
      <c r="A10" s="189"/>
      <c r="B10" s="193"/>
      <c r="C10" s="194"/>
      <c r="D10" s="194"/>
      <c r="E10" s="194"/>
      <c r="F10" s="194"/>
      <c r="G10" s="194"/>
      <c r="H10" s="194"/>
      <c r="I10" s="195"/>
      <c r="J10" s="201"/>
      <c r="K10" s="202"/>
      <c r="L10" s="208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  <c r="X10" s="208"/>
      <c r="Y10" s="215"/>
      <c r="Z10" s="219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02"/>
      <c r="AL10" s="59"/>
      <c r="AM10" s="60"/>
    </row>
    <row r="11" spans="1:39" ht="12.75" customHeight="1" x14ac:dyDescent="0.2">
      <c r="A11" s="189"/>
      <c r="B11" s="193"/>
      <c r="C11" s="194"/>
      <c r="D11" s="194"/>
      <c r="E11" s="194"/>
      <c r="F11" s="194"/>
      <c r="G11" s="194"/>
      <c r="H11" s="194"/>
      <c r="I11" s="195"/>
      <c r="J11" s="201"/>
      <c r="K11" s="202"/>
      <c r="L11" s="208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10"/>
      <c r="X11" s="208"/>
      <c r="Y11" s="215"/>
      <c r="Z11" s="219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02"/>
      <c r="AL11" s="59"/>
      <c r="AM11" s="60"/>
    </row>
    <row r="12" spans="1:39" ht="5.25" customHeight="1" thickBot="1" x14ac:dyDescent="0.25">
      <c r="A12" s="189"/>
      <c r="B12" s="193"/>
      <c r="C12" s="194"/>
      <c r="D12" s="194"/>
      <c r="E12" s="194"/>
      <c r="F12" s="194"/>
      <c r="G12" s="194"/>
      <c r="H12" s="194"/>
      <c r="I12" s="195"/>
      <c r="J12" s="203"/>
      <c r="K12" s="204"/>
      <c r="L12" s="211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3"/>
      <c r="X12" s="211"/>
      <c r="Y12" s="216"/>
      <c r="Z12" s="221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04"/>
      <c r="AL12" s="61"/>
      <c r="AM12" s="62"/>
    </row>
    <row r="13" spans="1:39" ht="5.25" customHeight="1" x14ac:dyDescent="0.2">
      <c r="A13" s="189"/>
      <c r="B13" s="196"/>
      <c r="C13" s="197"/>
      <c r="D13" s="197"/>
      <c r="E13" s="197"/>
      <c r="F13" s="197"/>
      <c r="G13" s="197"/>
      <c r="H13" s="197"/>
      <c r="I13" s="198"/>
      <c r="J13" s="223" t="s">
        <v>26</v>
      </c>
      <c r="K13" s="224"/>
      <c r="L13" s="225"/>
      <c r="M13" s="232" t="s">
        <v>109</v>
      </c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9"/>
    </row>
    <row r="14" spans="1:39" ht="5.25" customHeight="1" x14ac:dyDescent="0.2">
      <c r="A14" s="189" t="s">
        <v>13</v>
      </c>
      <c r="B14" s="309"/>
      <c r="C14" s="310"/>
      <c r="D14" s="310"/>
      <c r="E14" s="310"/>
      <c r="F14" s="310"/>
      <c r="G14" s="310"/>
      <c r="H14" s="310"/>
      <c r="I14" s="311"/>
      <c r="J14" s="226"/>
      <c r="K14" s="227"/>
      <c r="L14" s="228"/>
      <c r="M14" s="234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1"/>
    </row>
    <row r="15" spans="1:39" ht="5.25" customHeight="1" x14ac:dyDescent="0.2">
      <c r="A15" s="189"/>
      <c r="B15" s="312"/>
      <c r="C15" s="313"/>
      <c r="D15" s="313"/>
      <c r="E15" s="313"/>
      <c r="F15" s="313"/>
      <c r="G15" s="313"/>
      <c r="H15" s="313"/>
      <c r="I15" s="314"/>
      <c r="J15" s="226"/>
      <c r="K15" s="227"/>
      <c r="L15" s="228"/>
      <c r="M15" s="234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1"/>
    </row>
    <row r="16" spans="1:39" ht="11.25" customHeight="1" x14ac:dyDescent="0.2">
      <c r="A16" s="189"/>
      <c r="B16" s="312"/>
      <c r="C16" s="313"/>
      <c r="D16" s="313"/>
      <c r="E16" s="313"/>
      <c r="F16" s="313"/>
      <c r="G16" s="313"/>
      <c r="H16" s="313"/>
      <c r="I16" s="314"/>
      <c r="J16" s="226"/>
      <c r="K16" s="227"/>
      <c r="L16" s="228"/>
      <c r="M16" s="234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1"/>
    </row>
    <row r="17" spans="1:39" ht="5.25" customHeight="1" thickBot="1" x14ac:dyDescent="0.25">
      <c r="A17" s="189"/>
      <c r="B17" s="315"/>
      <c r="C17" s="316"/>
      <c r="D17" s="316"/>
      <c r="E17" s="316"/>
      <c r="F17" s="316"/>
      <c r="G17" s="316"/>
      <c r="H17" s="316"/>
      <c r="I17" s="317"/>
      <c r="J17" s="229"/>
      <c r="K17" s="230"/>
      <c r="L17" s="231"/>
      <c r="M17" s="236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3"/>
    </row>
    <row r="18" spans="1:39" ht="11.25" customHeight="1" x14ac:dyDescent="0.2">
      <c r="A18" s="161" t="s">
        <v>0</v>
      </c>
      <c r="B18" s="164" t="s">
        <v>1</v>
      </c>
      <c r="C18" s="164"/>
      <c r="D18" s="164"/>
      <c r="E18" s="164"/>
      <c r="F18" s="165" t="s">
        <v>2</v>
      </c>
      <c r="G18" s="164"/>
      <c r="H18" s="164"/>
      <c r="I18" s="166" t="s">
        <v>35</v>
      </c>
      <c r="J18" s="168" t="s">
        <v>27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70"/>
      <c r="AA18" s="168" t="s">
        <v>28</v>
      </c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70"/>
    </row>
    <row r="19" spans="1:39" ht="7.5" customHeight="1" x14ac:dyDescent="0.2">
      <c r="A19" s="162"/>
      <c r="B19" s="164"/>
      <c r="C19" s="164"/>
      <c r="D19" s="164"/>
      <c r="E19" s="164"/>
      <c r="F19" s="165"/>
      <c r="G19" s="164"/>
      <c r="H19" s="164"/>
      <c r="I19" s="167"/>
      <c r="J19" s="59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60"/>
      <c r="AA19" s="59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60"/>
    </row>
    <row r="20" spans="1:39" ht="7.5" customHeight="1" x14ac:dyDescent="0.2">
      <c r="A20" s="162"/>
      <c r="B20" s="164"/>
      <c r="C20" s="164"/>
      <c r="D20" s="164"/>
      <c r="E20" s="164"/>
      <c r="F20" s="165"/>
      <c r="G20" s="164"/>
      <c r="H20" s="164"/>
      <c r="I20" s="167"/>
      <c r="J20" s="59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60"/>
      <c r="AA20" s="59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60"/>
    </row>
    <row r="21" spans="1:39" ht="7.5" customHeight="1" x14ac:dyDescent="0.2">
      <c r="A21" s="162"/>
      <c r="B21" s="171" t="s">
        <v>16</v>
      </c>
      <c r="C21" s="171"/>
      <c r="D21" s="88"/>
      <c r="E21" s="172" t="s">
        <v>4</v>
      </c>
      <c r="F21" s="174" t="s">
        <v>16</v>
      </c>
      <c r="G21" s="171"/>
      <c r="H21" s="175" t="s">
        <v>4</v>
      </c>
      <c r="I21" s="177" t="s">
        <v>8</v>
      </c>
      <c r="J21" s="59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60"/>
      <c r="AA21" s="59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60"/>
    </row>
    <row r="22" spans="1:39" ht="7.5" customHeight="1" thickBot="1" x14ac:dyDescent="0.25">
      <c r="A22" s="162"/>
      <c r="B22" s="171"/>
      <c r="C22" s="171"/>
      <c r="D22" s="88"/>
      <c r="E22" s="172"/>
      <c r="F22" s="174"/>
      <c r="G22" s="171"/>
      <c r="H22" s="175"/>
      <c r="I22" s="177"/>
      <c r="J22" s="61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2"/>
      <c r="AA22" s="61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2"/>
    </row>
    <row r="23" spans="1:39" ht="11.25" customHeight="1" x14ac:dyDescent="0.2">
      <c r="A23" s="162"/>
      <c r="B23" s="171"/>
      <c r="C23" s="171"/>
      <c r="D23" s="88"/>
      <c r="E23" s="172"/>
      <c r="F23" s="174"/>
      <c r="G23" s="171"/>
      <c r="H23" s="175"/>
      <c r="I23" s="177"/>
      <c r="J23" s="178" t="s">
        <v>29</v>
      </c>
      <c r="K23" s="179"/>
      <c r="L23" s="179"/>
      <c r="M23" s="179"/>
      <c r="N23" s="179"/>
      <c r="O23" s="179"/>
      <c r="P23" s="179"/>
      <c r="Q23" s="64"/>
      <c r="R23" s="64"/>
      <c r="S23" s="65" t="s">
        <v>30</v>
      </c>
      <c r="T23" s="64"/>
      <c r="U23" s="64"/>
      <c r="V23" s="64"/>
      <c r="W23" s="64"/>
      <c r="X23" s="64"/>
      <c r="Y23" s="64"/>
      <c r="Z23" s="66"/>
      <c r="AA23" s="168" t="s">
        <v>31</v>
      </c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70"/>
    </row>
    <row r="24" spans="1:39" ht="7.5" customHeight="1" x14ac:dyDescent="0.2">
      <c r="A24" s="162"/>
      <c r="B24" s="171" t="s">
        <v>3</v>
      </c>
      <c r="C24" s="171"/>
      <c r="D24" s="88"/>
      <c r="E24" s="172"/>
      <c r="F24" s="174" t="s">
        <v>3</v>
      </c>
      <c r="G24" s="171"/>
      <c r="H24" s="175"/>
      <c r="I24" s="177"/>
      <c r="J24" s="59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60"/>
      <c r="AA24" s="59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60"/>
    </row>
    <row r="25" spans="1:39" ht="7.5" customHeight="1" x14ac:dyDescent="0.2">
      <c r="A25" s="162"/>
      <c r="B25" s="171"/>
      <c r="C25" s="171"/>
      <c r="D25" s="88"/>
      <c r="E25" s="172"/>
      <c r="F25" s="174"/>
      <c r="G25" s="171"/>
      <c r="H25" s="175"/>
      <c r="I25" s="177"/>
      <c r="J25" s="59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60"/>
      <c r="AA25" s="59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60"/>
    </row>
    <row r="26" spans="1:39" ht="7.5" customHeight="1" x14ac:dyDescent="0.2">
      <c r="A26" s="162"/>
      <c r="B26" s="171"/>
      <c r="C26" s="171"/>
      <c r="D26" s="88"/>
      <c r="E26" s="172"/>
      <c r="F26" s="174"/>
      <c r="G26" s="171"/>
      <c r="H26" s="175"/>
      <c r="I26" s="177"/>
      <c r="J26" s="59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60"/>
      <c r="AA26" s="59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60"/>
    </row>
    <row r="27" spans="1:39" ht="7.5" customHeight="1" thickBot="1" x14ac:dyDescent="0.25">
      <c r="A27" s="162"/>
      <c r="B27" s="180" t="s">
        <v>5</v>
      </c>
      <c r="C27" s="181" t="s">
        <v>6</v>
      </c>
      <c r="D27" s="128"/>
      <c r="E27" s="172"/>
      <c r="F27" s="174" t="s">
        <v>7</v>
      </c>
      <c r="G27" s="171" t="s">
        <v>34</v>
      </c>
      <c r="H27" s="175"/>
      <c r="I27" s="177"/>
      <c r="J27" s="61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2"/>
      <c r="AA27" s="61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2"/>
    </row>
    <row r="28" spans="1:39" ht="11.25" customHeight="1" x14ac:dyDescent="0.2">
      <c r="A28" s="162"/>
      <c r="B28" s="180"/>
      <c r="C28" s="182"/>
      <c r="D28" s="128"/>
      <c r="E28" s="172"/>
      <c r="F28" s="174"/>
      <c r="G28" s="171"/>
      <c r="H28" s="175"/>
      <c r="I28" s="183" t="s">
        <v>9</v>
      </c>
      <c r="J28" s="132" t="s">
        <v>85</v>
      </c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 t="s">
        <v>32</v>
      </c>
      <c r="AD28" s="133"/>
      <c r="AE28" s="133"/>
      <c r="AF28" s="133"/>
      <c r="AG28" s="133"/>
      <c r="AH28" s="133"/>
      <c r="AI28" s="133"/>
      <c r="AJ28" s="133"/>
      <c r="AK28" s="133"/>
      <c r="AL28" s="133"/>
      <c r="AM28" s="134"/>
    </row>
    <row r="29" spans="1:39" ht="24" customHeight="1" x14ac:dyDescent="0.2">
      <c r="A29" s="162"/>
      <c r="B29" s="180"/>
      <c r="C29" s="1" t="s">
        <v>47</v>
      </c>
      <c r="D29" s="67">
        <f>VLOOKUP(C29,[2]Emissionsfaktoren!A3:B19,2,FALSE)</f>
        <v>0.17224999999999999</v>
      </c>
      <c r="E29" s="172"/>
      <c r="F29" s="174"/>
      <c r="G29" s="171"/>
      <c r="H29" s="175"/>
      <c r="I29" s="183"/>
      <c r="J29" s="135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7"/>
    </row>
    <row r="30" spans="1:39" ht="5.25" customHeight="1" x14ac:dyDescent="0.2">
      <c r="A30" s="162"/>
      <c r="B30" s="185">
        <v>0.1</v>
      </c>
      <c r="C30" s="185">
        <v>0.38</v>
      </c>
      <c r="D30" s="126"/>
      <c r="E30" s="172"/>
      <c r="F30" s="187" t="s">
        <v>33</v>
      </c>
      <c r="G30" s="185">
        <v>0.02</v>
      </c>
      <c r="H30" s="175"/>
      <c r="I30" s="183"/>
      <c r="J30" s="149" t="s">
        <v>91</v>
      </c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3"/>
      <c r="W30" s="153"/>
      <c r="X30" s="153"/>
      <c r="Y30" s="153"/>
      <c r="Z30" s="153"/>
      <c r="AA30" s="153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7"/>
    </row>
    <row r="31" spans="1:39" ht="14.25" customHeight="1" x14ac:dyDescent="0.2">
      <c r="A31" s="162"/>
      <c r="B31" s="185"/>
      <c r="C31" s="185"/>
      <c r="D31" s="126"/>
      <c r="E31" s="172"/>
      <c r="F31" s="187"/>
      <c r="G31" s="185"/>
      <c r="H31" s="175"/>
      <c r="I31" s="183"/>
      <c r="J31" s="151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4"/>
      <c r="W31" s="154"/>
      <c r="X31" s="154"/>
      <c r="Y31" s="154"/>
      <c r="Z31" s="154"/>
      <c r="AA31" s="154"/>
      <c r="AB31" s="138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40"/>
    </row>
    <row r="32" spans="1:39" ht="6" customHeight="1" thickBot="1" x14ac:dyDescent="0.25">
      <c r="A32" s="162"/>
      <c r="B32" s="185"/>
      <c r="C32" s="185"/>
      <c r="D32" s="126"/>
      <c r="E32" s="172"/>
      <c r="F32" s="187"/>
      <c r="G32" s="185"/>
      <c r="H32" s="175"/>
      <c r="I32" s="183"/>
      <c r="J32" s="141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6"/>
    </row>
    <row r="33" spans="1:39" ht="7.5" customHeight="1" x14ac:dyDescent="0.2">
      <c r="A33" s="162"/>
      <c r="B33" s="185"/>
      <c r="C33" s="185"/>
      <c r="D33" s="126"/>
      <c r="E33" s="172"/>
      <c r="F33" s="187"/>
      <c r="G33" s="185"/>
      <c r="H33" s="175"/>
      <c r="I33" s="183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</row>
    <row r="34" spans="1:39" ht="14.25" customHeight="1" x14ac:dyDescent="0.2">
      <c r="A34" s="163"/>
      <c r="B34" s="186"/>
      <c r="C34" s="186"/>
      <c r="D34" s="127"/>
      <c r="E34" s="173"/>
      <c r="F34" s="188"/>
      <c r="G34" s="186"/>
      <c r="H34" s="176"/>
      <c r="I34" s="184"/>
      <c r="J34" s="254" t="s">
        <v>14</v>
      </c>
      <c r="K34" s="255"/>
      <c r="L34" s="255"/>
      <c r="M34" s="255"/>
      <c r="N34" s="255"/>
      <c r="O34" s="255"/>
      <c r="P34" s="255"/>
      <c r="Q34" s="255"/>
      <c r="R34" s="256"/>
      <c r="S34" s="143" t="s">
        <v>93</v>
      </c>
      <c r="T34" s="144"/>
      <c r="U34" s="145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6"/>
    </row>
    <row r="35" spans="1:39" ht="20.100000000000001" customHeight="1" x14ac:dyDescent="0.2">
      <c r="A35" s="70"/>
      <c r="B35" s="71"/>
      <c r="C35" s="72"/>
      <c r="D35" s="73">
        <f>C35*$D$29</f>
        <v>0</v>
      </c>
      <c r="E35" s="74">
        <f t="shared" ref="E35:E56" si="0">IF(B35*B$30+C35*C$30&gt;0,B35*B$30+C35*C$30,0)</f>
        <v>0</v>
      </c>
      <c r="F35" s="75"/>
      <c r="G35" s="72"/>
      <c r="H35" s="129">
        <f t="shared" ref="H35:H56" si="1">IF(F35&gt;0,F35*G35*G$30,0)</f>
        <v>0</v>
      </c>
      <c r="I35" s="76"/>
      <c r="J35" s="257">
        <f>IF(B35+C35+F35+G35+I35&gt;0,(E35+H35+I35),0)</f>
        <v>0</v>
      </c>
      <c r="K35" s="258"/>
      <c r="L35" s="258"/>
      <c r="M35" s="258"/>
      <c r="N35" s="258"/>
      <c r="O35" s="258"/>
      <c r="P35" s="258"/>
      <c r="Q35" s="258"/>
      <c r="R35" s="259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1"/>
    </row>
    <row r="36" spans="1:39" ht="20.100000000000001" customHeight="1" x14ac:dyDescent="0.2">
      <c r="A36" s="77"/>
      <c r="B36" s="78"/>
      <c r="C36" s="79"/>
      <c r="D36" s="73">
        <f t="shared" ref="D36:D56" si="2">C36*$D$29</f>
        <v>0</v>
      </c>
      <c r="E36" s="129">
        <f t="shared" si="0"/>
        <v>0</v>
      </c>
      <c r="F36" s="78"/>
      <c r="G36" s="79"/>
      <c r="H36" s="129">
        <f>IF(F36&gt;0,F36*G36*G$30,0)</f>
        <v>0</v>
      </c>
      <c r="I36" s="80"/>
      <c r="J36" s="244">
        <f>IF(B36+C36+F36+G36+I36&gt;0,(E36+H36+I36),0)</f>
        <v>0</v>
      </c>
      <c r="K36" s="245"/>
      <c r="L36" s="245"/>
      <c r="M36" s="245"/>
      <c r="N36" s="245"/>
      <c r="O36" s="245"/>
      <c r="P36" s="245"/>
      <c r="Q36" s="245"/>
      <c r="R36" s="246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8"/>
    </row>
    <row r="37" spans="1:39" ht="20.100000000000001" customHeight="1" x14ac:dyDescent="0.2">
      <c r="A37" s="77"/>
      <c r="B37" s="78"/>
      <c r="C37" s="79"/>
      <c r="D37" s="73">
        <f t="shared" si="2"/>
        <v>0</v>
      </c>
      <c r="E37" s="129">
        <f t="shared" si="0"/>
        <v>0</v>
      </c>
      <c r="F37" s="78"/>
      <c r="G37" s="79"/>
      <c r="H37" s="129">
        <f>IF(F37&gt;0,F37*G37*G$30,0)</f>
        <v>0</v>
      </c>
      <c r="I37" s="80"/>
      <c r="J37" s="244">
        <f>IF(B37+C37+F37+G37+I37&gt;0,(E37+H37+I37),0)</f>
        <v>0</v>
      </c>
      <c r="K37" s="245"/>
      <c r="L37" s="245"/>
      <c r="M37" s="245"/>
      <c r="N37" s="245"/>
      <c r="O37" s="245"/>
      <c r="P37" s="245"/>
      <c r="Q37" s="245"/>
      <c r="R37" s="246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8"/>
    </row>
    <row r="38" spans="1:39" ht="20.100000000000001" customHeight="1" x14ac:dyDescent="0.2">
      <c r="A38" s="77"/>
      <c r="B38" s="78"/>
      <c r="C38" s="79"/>
      <c r="D38" s="73">
        <f t="shared" si="2"/>
        <v>0</v>
      </c>
      <c r="E38" s="129">
        <f t="shared" si="0"/>
        <v>0</v>
      </c>
      <c r="F38" s="78"/>
      <c r="G38" s="79"/>
      <c r="H38" s="129">
        <f t="shared" si="1"/>
        <v>0</v>
      </c>
      <c r="I38" s="80"/>
      <c r="J38" s="244">
        <f t="shared" ref="J38:J56" si="3">IF(B38+C38+F38+G38+I38&gt;0,(E38+H38+I38),0)</f>
        <v>0</v>
      </c>
      <c r="K38" s="245"/>
      <c r="L38" s="245"/>
      <c r="M38" s="245"/>
      <c r="N38" s="245"/>
      <c r="O38" s="245"/>
      <c r="P38" s="245"/>
      <c r="Q38" s="245"/>
      <c r="R38" s="246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8"/>
    </row>
    <row r="39" spans="1:39" ht="20.100000000000001" customHeight="1" x14ac:dyDescent="0.2">
      <c r="A39" s="77"/>
      <c r="B39" s="78"/>
      <c r="C39" s="79"/>
      <c r="D39" s="73">
        <f t="shared" si="2"/>
        <v>0</v>
      </c>
      <c r="E39" s="129">
        <f t="shared" si="0"/>
        <v>0</v>
      </c>
      <c r="F39" s="78"/>
      <c r="G39" s="79"/>
      <c r="H39" s="129">
        <f t="shared" si="1"/>
        <v>0</v>
      </c>
      <c r="I39" s="80"/>
      <c r="J39" s="244">
        <f t="shared" si="3"/>
        <v>0</v>
      </c>
      <c r="K39" s="245"/>
      <c r="L39" s="245"/>
      <c r="M39" s="245"/>
      <c r="N39" s="245"/>
      <c r="O39" s="245"/>
      <c r="P39" s="245"/>
      <c r="Q39" s="245"/>
      <c r="R39" s="246"/>
      <c r="S39" s="249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8"/>
    </row>
    <row r="40" spans="1:39" ht="20.100000000000001" customHeight="1" x14ac:dyDescent="0.2">
      <c r="A40" s="77"/>
      <c r="B40" s="78"/>
      <c r="C40" s="79"/>
      <c r="D40" s="73">
        <f t="shared" si="2"/>
        <v>0</v>
      </c>
      <c r="E40" s="129">
        <f t="shared" si="0"/>
        <v>0</v>
      </c>
      <c r="F40" s="78"/>
      <c r="G40" s="79"/>
      <c r="H40" s="129">
        <f t="shared" si="1"/>
        <v>0</v>
      </c>
      <c r="I40" s="80"/>
      <c r="J40" s="244">
        <f t="shared" si="3"/>
        <v>0</v>
      </c>
      <c r="K40" s="245"/>
      <c r="L40" s="245"/>
      <c r="M40" s="245"/>
      <c r="N40" s="245"/>
      <c r="O40" s="245"/>
      <c r="P40" s="245"/>
      <c r="Q40" s="245"/>
      <c r="R40" s="246"/>
      <c r="S40" s="250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51"/>
    </row>
    <row r="41" spans="1:39" ht="20.100000000000001" customHeight="1" x14ac:dyDescent="0.2">
      <c r="A41" s="77"/>
      <c r="B41" s="78"/>
      <c r="C41" s="79"/>
      <c r="D41" s="73">
        <f t="shared" si="2"/>
        <v>0</v>
      </c>
      <c r="E41" s="129">
        <f t="shared" si="0"/>
        <v>0</v>
      </c>
      <c r="F41" s="78"/>
      <c r="G41" s="79"/>
      <c r="H41" s="129">
        <f t="shared" si="1"/>
        <v>0</v>
      </c>
      <c r="I41" s="80"/>
      <c r="J41" s="244">
        <f t="shared" si="3"/>
        <v>0</v>
      </c>
      <c r="K41" s="245"/>
      <c r="L41" s="245"/>
      <c r="M41" s="245"/>
      <c r="N41" s="245"/>
      <c r="O41" s="245"/>
      <c r="P41" s="245"/>
      <c r="Q41" s="245"/>
      <c r="R41" s="246"/>
      <c r="S41" s="249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8"/>
    </row>
    <row r="42" spans="1:39" ht="20.100000000000001" customHeight="1" x14ac:dyDescent="0.2">
      <c r="A42" s="77"/>
      <c r="B42" s="78"/>
      <c r="C42" s="79"/>
      <c r="D42" s="73">
        <f t="shared" si="2"/>
        <v>0</v>
      </c>
      <c r="E42" s="129">
        <f t="shared" si="0"/>
        <v>0</v>
      </c>
      <c r="F42" s="78"/>
      <c r="G42" s="79"/>
      <c r="H42" s="129">
        <f t="shared" si="1"/>
        <v>0</v>
      </c>
      <c r="I42" s="80"/>
      <c r="J42" s="244">
        <f t="shared" si="3"/>
        <v>0</v>
      </c>
      <c r="K42" s="245"/>
      <c r="L42" s="245"/>
      <c r="M42" s="245"/>
      <c r="N42" s="245"/>
      <c r="O42" s="245"/>
      <c r="P42" s="245"/>
      <c r="Q42" s="245"/>
      <c r="R42" s="246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8"/>
    </row>
    <row r="43" spans="1:39" ht="20.100000000000001" customHeight="1" x14ac:dyDescent="0.2">
      <c r="A43" s="147"/>
      <c r="B43" s="81"/>
      <c r="C43" s="79"/>
      <c r="D43" s="73">
        <f t="shared" si="2"/>
        <v>0</v>
      </c>
      <c r="E43" s="129">
        <f t="shared" si="0"/>
        <v>0</v>
      </c>
      <c r="F43" s="81"/>
      <c r="G43" s="82"/>
      <c r="H43" s="83">
        <f t="shared" si="1"/>
        <v>0</v>
      </c>
      <c r="I43" s="84"/>
      <c r="J43" s="244">
        <f t="shared" si="3"/>
        <v>0</v>
      </c>
      <c r="K43" s="245"/>
      <c r="L43" s="245"/>
      <c r="M43" s="245"/>
      <c r="N43" s="245"/>
      <c r="O43" s="245"/>
      <c r="P43" s="245"/>
      <c r="Q43" s="245"/>
      <c r="R43" s="246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51"/>
    </row>
    <row r="44" spans="1:39" ht="20.100000000000001" customHeight="1" x14ac:dyDescent="0.2">
      <c r="A44" s="77"/>
      <c r="B44" s="78"/>
      <c r="C44" s="79"/>
      <c r="D44" s="73">
        <f t="shared" si="2"/>
        <v>0</v>
      </c>
      <c r="E44" s="129">
        <f t="shared" si="0"/>
        <v>0</v>
      </c>
      <c r="F44" s="78"/>
      <c r="G44" s="79"/>
      <c r="H44" s="129">
        <f t="shared" si="1"/>
        <v>0</v>
      </c>
      <c r="I44" s="80"/>
      <c r="J44" s="244">
        <f t="shared" si="3"/>
        <v>0</v>
      </c>
      <c r="K44" s="245"/>
      <c r="L44" s="245"/>
      <c r="M44" s="245"/>
      <c r="N44" s="245"/>
      <c r="O44" s="245"/>
      <c r="P44" s="245"/>
      <c r="Q44" s="245"/>
      <c r="R44" s="246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8"/>
    </row>
    <row r="45" spans="1:39" ht="20.100000000000001" customHeight="1" x14ac:dyDescent="0.2">
      <c r="A45" s="77"/>
      <c r="B45" s="78"/>
      <c r="C45" s="79"/>
      <c r="D45" s="73">
        <f t="shared" si="2"/>
        <v>0</v>
      </c>
      <c r="E45" s="129">
        <f t="shared" si="0"/>
        <v>0</v>
      </c>
      <c r="F45" s="78"/>
      <c r="G45" s="79"/>
      <c r="H45" s="129">
        <f t="shared" si="1"/>
        <v>0</v>
      </c>
      <c r="I45" s="80"/>
      <c r="J45" s="244">
        <f t="shared" si="3"/>
        <v>0</v>
      </c>
      <c r="K45" s="245"/>
      <c r="L45" s="245"/>
      <c r="M45" s="245"/>
      <c r="N45" s="245"/>
      <c r="O45" s="245"/>
      <c r="P45" s="245"/>
      <c r="Q45" s="245"/>
      <c r="R45" s="246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8"/>
    </row>
    <row r="46" spans="1:39" ht="20.100000000000001" customHeight="1" x14ac:dyDescent="0.2">
      <c r="A46" s="77"/>
      <c r="B46" s="78"/>
      <c r="C46" s="79"/>
      <c r="D46" s="73">
        <f t="shared" si="2"/>
        <v>0</v>
      </c>
      <c r="E46" s="129">
        <f t="shared" si="0"/>
        <v>0</v>
      </c>
      <c r="F46" s="78"/>
      <c r="G46" s="79"/>
      <c r="H46" s="129">
        <f t="shared" si="1"/>
        <v>0</v>
      </c>
      <c r="I46" s="80"/>
      <c r="J46" s="244">
        <f t="shared" si="3"/>
        <v>0</v>
      </c>
      <c r="K46" s="245"/>
      <c r="L46" s="245"/>
      <c r="M46" s="245"/>
      <c r="N46" s="245"/>
      <c r="O46" s="245"/>
      <c r="P46" s="245"/>
      <c r="Q46" s="245"/>
      <c r="R46" s="246"/>
      <c r="S46" s="249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8"/>
    </row>
    <row r="47" spans="1:39" ht="20.100000000000001" customHeight="1" x14ac:dyDescent="0.2">
      <c r="A47" s="77"/>
      <c r="B47" s="78"/>
      <c r="C47" s="79"/>
      <c r="D47" s="73">
        <f t="shared" si="2"/>
        <v>0</v>
      </c>
      <c r="E47" s="129">
        <f t="shared" si="0"/>
        <v>0</v>
      </c>
      <c r="F47" s="78"/>
      <c r="G47" s="79"/>
      <c r="H47" s="129">
        <f t="shared" si="1"/>
        <v>0</v>
      </c>
      <c r="I47" s="80"/>
      <c r="J47" s="244">
        <f t="shared" si="3"/>
        <v>0</v>
      </c>
      <c r="K47" s="245"/>
      <c r="L47" s="245"/>
      <c r="M47" s="245"/>
      <c r="N47" s="245"/>
      <c r="O47" s="245"/>
      <c r="P47" s="245"/>
      <c r="Q47" s="245"/>
      <c r="R47" s="246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8"/>
    </row>
    <row r="48" spans="1:39" ht="20.100000000000001" customHeight="1" x14ac:dyDescent="0.2">
      <c r="A48" s="77"/>
      <c r="B48" s="78"/>
      <c r="C48" s="79"/>
      <c r="D48" s="73">
        <f t="shared" si="2"/>
        <v>0</v>
      </c>
      <c r="E48" s="129">
        <f t="shared" si="0"/>
        <v>0</v>
      </c>
      <c r="F48" s="78"/>
      <c r="G48" s="79"/>
      <c r="H48" s="129">
        <f t="shared" si="1"/>
        <v>0</v>
      </c>
      <c r="I48" s="80"/>
      <c r="J48" s="244">
        <f t="shared" si="3"/>
        <v>0</v>
      </c>
      <c r="K48" s="245"/>
      <c r="L48" s="245"/>
      <c r="M48" s="245"/>
      <c r="N48" s="245"/>
      <c r="O48" s="245"/>
      <c r="P48" s="245"/>
      <c r="Q48" s="245"/>
      <c r="R48" s="246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8"/>
    </row>
    <row r="49" spans="1:39" ht="20.100000000000001" customHeight="1" x14ac:dyDescent="0.2">
      <c r="A49" s="77"/>
      <c r="B49" s="78"/>
      <c r="C49" s="79"/>
      <c r="D49" s="73">
        <f t="shared" si="2"/>
        <v>0</v>
      </c>
      <c r="E49" s="129">
        <f t="shared" si="0"/>
        <v>0</v>
      </c>
      <c r="F49" s="78"/>
      <c r="G49" s="79"/>
      <c r="H49" s="129">
        <f t="shared" si="1"/>
        <v>0</v>
      </c>
      <c r="I49" s="80"/>
      <c r="J49" s="244">
        <f t="shared" si="3"/>
        <v>0</v>
      </c>
      <c r="K49" s="245"/>
      <c r="L49" s="245"/>
      <c r="M49" s="245"/>
      <c r="N49" s="245"/>
      <c r="O49" s="245"/>
      <c r="P49" s="245"/>
      <c r="Q49" s="245"/>
      <c r="R49" s="246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8"/>
    </row>
    <row r="50" spans="1:39" ht="20.100000000000001" customHeight="1" x14ac:dyDescent="0.2">
      <c r="A50" s="77"/>
      <c r="B50" s="78"/>
      <c r="C50" s="79"/>
      <c r="D50" s="73">
        <f t="shared" si="2"/>
        <v>0</v>
      </c>
      <c r="E50" s="129">
        <f t="shared" si="0"/>
        <v>0</v>
      </c>
      <c r="F50" s="78"/>
      <c r="G50" s="79"/>
      <c r="H50" s="129">
        <f t="shared" si="1"/>
        <v>0</v>
      </c>
      <c r="I50" s="80"/>
      <c r="J50" s="244">
        <f t="shared" si="3"/>
        <v>0</v>
      </c>
      <c r="K50" s="245"/>
      <c r="L50" s="245"/>
      <c r="M50" s="245"/>
      <c r="N50" s="245"/>
      <c r="O50" s="245"/>
      <c r="P50" s="245"/>
      <c r="Q50" s="245"/>
      <c r="R50" s="246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8"/>
    </row>
    <row r="51" spans="1:39" ht="20.100000000000001" customHeight="1" x14ac:dyDescent="0.2">
      <c r="A51" s="77"/>
      <c r="B51" s="78"/>
      <c r="C51" s="79"/>
      <c r="D51" s="73">
        <f t="shared" si="2"/>
        <v>0</v>
      </c>
      <c r="E51" s="129">
        <f t="shared" si="0"/>
        <v>0</v>
      </c>
      <c r="F51" s="78"/>
      <c r="G51" s="79"/>
      <c r="H51" s="129">
        <f t="shared" si="1"/>
        <v>0</v>
      </c>
      <c r="I51" s="80"/>
      <c r="J51" s="244">
        <f t="shared" si="3"/>
        <v>0</v>
      </c>
      <c r="K51" s="245"/>
      <c r="L51" s="245"/>
      <c r="M51" s="245"/>
      <c r="N51" s="245"/>
      <c r="O51" s="245"/>
      <c r="P51" s="245"/>
      <c r="Q51" s="245"/>
      <c r="R51" s="246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8"/>
    </row>
    <row r="52" spans="1:39" ht="20.100000000000001" customHeight="1" x14ac:dyDescent="0.2">
      <c r="A52" s="77"/>
      <c r="B52" s="78"/>
      <c r="C52" s="79"/>
      <c r="D52" s="73">
        <f t="shared" si="2"/>
        <v>0</v>
      </c>
      <c r="E52" s="129">
        <f t="shared" si="0"/>
        <v>0</v>
      </c>
      <c r="F52" s="78"/>
      <c r="G52" s="79"/>
      <c r="H52" s="129">
        <f t="shared" si="1"/>
        <v>0</v>
      </c>
      <c r="I52" s="80"/>
      <c r="J52" s="244">
        <f t="shared" si="3"/>
        <v>0</v>
      </c>
      <c r="K52" s="245"/>
      <c r="L52" s="245"/>
      <c r="M52" s="245"/>
      <c r="N52" s="245"/>
      <c r="O52" s="245"/>
      <c r="P52" s="245"/>
      <c r="Q52" s="245"/>
      <c r="R52" s="246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8"/>
    </row>
    <row r="53" spans="1:39" ht="20.100000000000001" customHeight="1" x14ac:dyDescent="0.2">
      <c r="A53" s="77"/>
      <c r="B53" s="78"/>
      <c r="C53" s="79"/>
      <c r="D53" s="73">
        <f t="shared" si="2"/>
        <v>0</v>
      </c>
      <c r="E53" s="129">
        <f t="shared" si="0"/>
        <v>0</v>
      </c>
      <c r="F53" s="78"/>
      <c r="G53" s="79"/>
      <c r="H53" s="129">
        <f t="shared" si="1"/>
        <v>0</v>
      </c>
      <c r="I53" s="80"/>
      <c r="J53" s="244">
        <f t="shared" si="3"/>
        <v>0</v>
      </c>
      <c r="K53" s="245"/>
      <c r="L53" s="245"/>
      <c r="M53" s="245"/>
      <c r="N53" s="245"/>
      <c r="O53" s="245"/>
      <c r="P53" s="245"/>
      <c r="Q53" s="245"/>
      <c r="R53" s="246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8"/>
    </row>
    <row r="54" spans="1:39" ht="20.100000000000001" customHeight="1" x14ac:dyDescent="0.2">
      <c r="A54" s="77"/>
      <c r="B54" s="78"/>
      <c r="C54" s="79"/>
      <c r="D54" s="73">
        <f t="shared" si="2"/>
        <v>0</v>
      </c>
      <c r="E54" s="129">
        <f t="shared" si="0"/>
        <v>0</v>
      </c>
      <c r="F54" s="78"/>
      <c r="G54" s="79"/>
      <c r="H54" s="129">
        <f t="shared" si="1"/>
        <v>0</v>
      </c>
      <c r="I54" s="80"/>
      <c r="J54" s="244">
        <f t="shared" si="3"/>
        <v>0</v>
      </c>
      <c r="K54" s="245"/>
      <c r="L54" s="245"/>
      <c r="M54" s="245"/>
      <c r="N54" s="245"/>
      <c r="O54" s="245"/>
      <c r="P54" s="245"/>
      <c r="Q54" s="245"/>
      <c r="R54" s="246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8"/>
    </row>
    <row r="55" spans="1:39" ht="20.100000000000001" customHeight="1" x14ac:dyDescent="0.2">
      <c r="A55" s="77"/>
      <c r="B55" s="78"/>
      <c r="C55" s="79"/>
      <c r="D55" s="73">
        <f t="shared" si="2"/>
        <v>0</v>
      </c>
      <c r="E55" s="129">
        <f t="shared" si="0"/>
        <v>0</v>
      </c>
      <c r="F55" s="78"/>
      <c r="G55" s="79"/>
      <c r="H55" s="129">
        <f t="shared" si="1"/>
        <v>0</v>
      </c>
      <c r="I55" s="80"/>
      <c r="J55" s="244">
        <f t="shared" si="3"/>
        <v>0</v>
      </c>
      <c r="K55" s="245"/>
      <c r="L55" s="245"/>
      <c r="M55" s="245"/>
      <c r="N55" s="245"/>
      <c r="O55" s="245"/>
      <c r="P55" s="245"/>
      <c r="Q55" s="245"/>
      <c r="R55" s="246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8"/>
    </row>
    <row r="56" spans="1:39" ht="20.100000000000001" customHeight="1" x14ac:dyDescent="0.2">
      <c r="A56" s="77"/>
      <c r="B56" s="78"/>
      <c r="C56" s="79"/>
      <c r="D56" s="73">
        <f t="shared" si="2"/>
        <v>0</v>
      </c>
      <c r="E56" s="129">
        <f t="shared" si="0"/>
        <v>0</v>
      </c>
      <c r="F56" s="78"/>
      <c r="G56" s="79"/>
      <c r="H56" s="129">
        <f t="shared" si="1"/>
        <v>0</v>
      </c>
      <c r="I56" s="80"/>
      <c r="J56" s="244">
        <f t="shared" si="3"/>
        <v>0</v>
      </c>
      <c r="K56" s="245"/>
      <c r="L56" s="245"/>
      <c r="M56" s="245"/>
      <c r="N56" s="245"/>
      <c r="O56" s="245"/>
      <c r="P56" s="245"/>
      <c r="Q56" s="245"/>
      <c r="R56" s="246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8"/>
    </row>
    <row r="57" spans="1:39" ht="39.75" customHeight="1" thickBot="1" x14ac:dyDescent="0.3">
      <c r="A57" s="85" t="s">
        <v>15</v>
      </c>
      <c r="B57" s="86" t="str">
        <f>IF((SUM(B35:B56))&gt;0,(SUM(B35:B56))," ")</f>
        <v xml:space="preserve"> </v>
      </c>
      <c r="C57" s="86" t="str">
        <f>IF((SUM(C35:C56))&gt;0,(SUM(C35:C56))," ")</f>
        <v xml:space="preserve"> </v>
      </c>
      <c r="E57" s="87"/>
      <c r="F57" s="88"/>
      <c r="G57" s="88"/>
      <c r="H57" s="87"/>
      <c r="I57" s="89" t="s">
        <v>53</v>
      </c>
      <c r="J57" s="252">
        <f>SUM(J35:J56)</f>
        <v>0</v>
      </c>
      <c r="K57" s="252"/>
      <c r="L57" s="252"/>
      <c r="M57" s="252"/>
      <c r="N57" s="252"/>
      <c r="O57" s="252"/>
      <c r="P57" s="252"/>
      <c r="Q57" s="252"/>
      <c r="R57" s="252"/>
      <c r="U57" s="90" t="s">
        <v>36</v>
      </c>
      <c r="V57" s="91"/>
      <c r="Z57" s="157"/>
      <c r="AA57" s="158"/>
      <c r="AB57" s="158"/>
      <c r="AC57" s="158"/>
      <c r="AD57" s="157"/>
      <c r="AE57" s="158"/>
      <c r="AF57" s="158"/>
      <c r="AG57" s="158"/>
      <c r="AH57" s="157"/>
      <c r="AI57" s="158"/>
      <c r="AJ57" s="158"/>
      <c r="AK57" s="158"/>
      <c r="AL57" s="96"/>
      <c r="AM57" s="96"/>
    </row>
    <row r="58" spans="1:39" ht="21" customHeight="1" thickTop="1" x14ac:dyDescent="0.2">
      <c r="A58" s="85"/>
      <c r="B58" s="159">
        <f>SUM(D35:D56)/1000</f>
        <v>0</v>
      </c>
      <c r="C58" s="159"/>
      <c r="D58" s="92"/>
      <c r="E58" s="87"/>
      <c r="F58" s="88"/>
      <c r="G58" s="88"/>
      <c r="H58" s="87"/>
      <c r="I58" s="93" t="s">
        <v>54</v>
      </c>
      <c r="J58" s="253">
        <f>B58*23</f>
        <v>0</v>
      </c>
      <c r="K58" s="253"/>
      <c r="L58" s="253"/>
      <c r="M58" s="253"/>
      <c r="N58" s="253"/>
      <c r="O58" s="253"/>
      <c r="P58" s="253"/>
      <c r="Q58" s="253"/>
      <c r="R58" s="253"/>
      <c r="V58" s="91"/>
      <c r="Z58" s="94" t="s">
        <v>37</v>
      </c>
    </row>
    <row r="59" spans="1:39" ht="13.5" customHeight="1" x14ac:dyDescent="0.2">
      <c r="A59" s="88"/>
      <c r="I59" s="95" t="s">
        <v>38</v>
      </c>
      <c r="J59" s="160"/>
      <c r="K59" s="160"/>
      <c r="L59" s="160"/>
      <c r="M59" s="160"/>
      <c r="N59" s="160"/>
      <c r="O59" s="160"/>
      <c r="P59" s="160"/>
    </row>
  </sheetData>
  <sheetProtection algorithmName="SHA-512" hashValue="31i2owlTYAr5ea7qWCk9vdQ3rcGaqa5yr9UMgCT5r5fze4w6Z5GYEUSaWe5bS5HApA+vPXB6OgTeU3c+N/sfng==" saltValue="k/ICmxd1wAuPvzbBa11f0g==" spinCount="100000" sheet="1" objects="1" scenarios="1"/>
  <protectedRanges>
    <protectedRange sqref="U57:AM58" name="Bereich7"/>
    <protectedRange sqref="I35:I56" name="Bereich5"/>
    <protectedRange sqref="A35:C56" name="Bereich3"/>
    <protectedRange sqref="A6:I17" name="Bereich1"/>
    <protectedRange sqref="J3:AM32" name="Bereich2"/>
    <protectedRange sqref="F35:G56" name="Bereich4"/>
    <protectedRange sqref="S35:AM56" name="Bereich6"/>
  </protectedRanges>
  <mergeCells count="108">
    <mergeCell ref="A1:AM1"/>
    <mergeCell ref="J55:R55"/>
    <mergeCell ref="S55:AM55"/>
    <mergeCell ref="J56:R56"/>
    <mergeCell ref="S56:AM56"/>
    <mergeCell ref="J57:R57"/>
    <mergeCell ref="J34:R34"/>
    <mergeCell ref="J53:R53"/>
    <mergeCell ref="S53:AM53"/>
    <mergeCell ref="J54:R54"/>
    <mergeCell ref="S54:AM54"/>
    <mergeCell ref="AL8:AM8"/>
    <mergeCell ref="A9:A13"/>
    <mergeCell ref="B9:I13"/>
    <mergeCell ref="J9:K12"/>
    <mergeCell ref="L9:W12"/>
    <mergeCell ref="X9:Y12"/>
    <mergeCell ref="Z9:AK12"/>
    <mergeCell ref="J13:L17"/>
    <mergeCell ref="M13:W17"/>
    <mergeCell ref="X13:AM17"/>
    <mergeCell ref="A14:A17"/>
    <mergeCell ref="B14:I17"/>
    <mergeCell ref="S40:AM40"/>
    <mergeCell ref="J41:R41"/>
    <mergeCell ref="S41:AM41"/>
    <mergeCell ref="J42:R42"/>
    <mergeCell ref="S42:AM42"/>
    <mergeCell ref="J43:R43"/>
    <mergeCell ref="S43:AM43"/>
    <mergeCell ref="J58:R58"/>
    <mergeCell ref="A2:AM2"/>
    <mergeCell ref="A3:I5"/>
    <mergeCell ref="J3:N3"/>
    <mergeCell ref="O3:T3"/>
    <mergeCell ref="U3:Z3"/>
    <mergeCell ref="AA3:AC3"/>
    <mergeCell ref="AD3:AF3"/>
    <mergeCell ref="AG3:AM7"/>
    <mergeCell ref="J4:N7"/>
    <mergeCell ref="O4:T7"/>
    <mergeCell ref="U4:Z7"/>
    <mergeCell ref="AA4:AC7"/>
    <mergeCell ref="A6:A8"/>
    <mergeCell ref="B6:I8"/>
    <mergeCell ref="J8:K8"/>
    <mergeCell ref="X8:Y8"/>
    <mergeCell ref="S35:AM35"/>
    <mergeCell ref="J36:R36"/>
    <mergeCell ref="S36:AM36"/>
    <mergeCell ref="J37:R37"/>
    <mergeCell ref="S37:AM37"/>
    <mergeCell ref="J38:R38"/>
    <mergeCell ref="S38:AM38"/>
    <mergeCell ref="J39:R39"/>
    <mergeCell ref="S39:AM39"/>
    <mergeCell ref="S49:AM49"/>
    <mergeCell ref="J50:R50"/>
    <mergeCell ref="S50:AM50"/>
    <mergeCell ref="J51:R51"/>
    <mergeCell ref="S51:AM51"/>
    <mergeCell ref="J52:R52"/>
    <mergeCell ref="S52:AM52"/>
    <mergeCell ref="J44:R44"/>
    <mergeCell ref="S44:AM44"/>
    <mergeCell ref="J45:R45"/>
    <mergeCell ref="S45:AM45"/>
    <mergeCell ref="J46:R46"/>
    <mergeCell ref="S46:AM46"/>
    <mergeCell ref="J47:R47"/>
    <mergeCell ref="S47:AM47"/>
    <mergeCell ref="J48:R48"/>
    <mergeCell ref="S48:AM48"/>
    <mergeCell ref="C27:C28"/>
    <mergeCell ref="F27:F29"/>
    <mergeCell ref="G27:G29"/>
    <mergeCell ref="I28:I34"/>
    <mergeCell ref="B30:B34"/>
    <mergeCell ref="C30:C34"/>
    <mergeCell ref="F30:F34"/>
    <mergeCell ref="G30:G34"/>
    <mergeCell ref="J49:R49"/>
    <mergeCell ref="J35:R35"/>
    <mergeCell ref="J40:R40"/>
    <mergeCell ref="J30:U31"/>
    <mergeCell ref="V30:AA31"/>
    <mergeCell ref="AC32:AM32"/>
    <mergeCell ref="Z57:AC57"/>
    <mergeCell ref="AD57:AG57"/>
    <mergeCell ref="AH57:AK57"/>
    <mergeCell ref="B58:C58"/>
    <mergeCell ref="J59:P59"/>
    <mergeCell ref="A18:A34"/>
    <mergeCell ref="B18:E20"/>
    <mergeCell ref="F18:H20"/>
    <mergeCell ref="I18:I20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F24:G26"/>
    <mergeCell ref="B27:B29"/>
  </mergeCells>
  <conditionalFormatting sqref="A3">
    <cfRule type="expression" dxfId="23" priority="4">
      <formula>$AN$34&gt;120</formula>
    </cfRule>
  </conditionalFormatting>
  <conditionalFormatting sqref="A34:A35 A72:A90">
    <cfRule type="expression" dxfId="22" priority="3">
      <formula>AN34&gt;150</formula>
    </cfRule>
  </conditionalFormatting>
  <conditionalFormatting sqref="A54:A71">
    <cfRule type="expression" dxfId="21" priority="2">
      <formula>AN54&gt;150</formula>
    </cfRule>
  </conditionalFormatting>
  <conditionalFormatting sqref="A36:A53">
    <cfRule type="expression" dxfId="20" priority="1">
      <formula>AN36&gt;150</formula>
    </cfRule>
  </conditionalFormatting>
  <hyperlinks>
    <hyperlink ref="I58" r:id="rId1" xr:uid="{A52BEC8F-02D6-4FEE-93A6-2A1AE7FDE7FA}"/>
  </hyperlinks>
  <printOptions horizontalCentered="1"/>
  <pageMargins left="0.31496062992125984" right="0.31496062992125984" top="0.59055118110236227" bottom="0.39370078740157483" header="0.31496062992125984" footer="0.31496062992125984"/>
  <pageSetup paperSize="9" scale="74" fitToHeight="2" orientation="landscape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59"/>
  <sheetViews>
    <sheetView zoomScaleNormal="100" workbookViewId="0">
      <selection activeCell="B6" sqref="B6:I8"/>
    </sheetView>
  </sheetViews>
  <sheetFormatPr baseColWidth="10" defaultColWidth="11.42578125" defaultRowHeight="21" customHeight="1" x14ac:dyDescent="0.2"/>
  <cols>
    <col min="1" max="1" width="13.5703125" style="51" customWidth="1"/>
    <col min="2" max="2" width="11.42578125" style="51" customWidth="1"/>
    <col min="3" max="3" width="15.140625" style="51" customWidth="1"/>
    <col min="4" max="4" width="25.85546875" style="51" hidden="1" customWidth="1"/>
    <col min="5" max="5" width="12.85546875" style="52" customWidth="1"/>
    <col min="6" max="7" width="11.42578125" style="51" customWidth="1"/>
    <col min="8" max="8" width="11.42578125" style="52" customWidth="1"/>
    <col min="9" max="9" width="14.42578125" style="52" customWidth="1"/>
    <col min="10" max="10" width="2.42578125" style="52" customWidth="1"/>
    <col min="11" max="27" width="2.42578125" style="51" customWidth="1"/>
    <col min="28" max="28" width="9.42578125" style="51" customWidth="1"/>
    <col min="29" max="37" width="2.42578125" style="51" customWidth="1"/>
    <col min="38" max="38" width="5.42578125" style="51" customWidth="1"/>
    <col min="39" max="39" width="5.5703125" style="51" customWidth="1"/>
    <col min="40" max="16384" width="11.42578125" style="51"/>
  </cols>
  <sheetData>
    <row r="1" spans="1:39" ht="21" customHeight="1" x14ac:dyDescent="0.2">
      <c r="A1" s="288" t="s">
        <v>107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90"/>
    </row>
    <row r="2" spans="1:39" ht="21" customHeight="1" x14ac:dyDescent="0.2">
      <c r="A2" s="291" t="s">
        <v>108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3"/>
    </row>
    <row r="3" spans="1:39" ht="13.5" customHeight="1" x14ac:dyDescent="0.2">
      <c r="A3" s="264" t="s">
        <v>10</v>
      </c>
      <c r="B3" s="264"/>
      <c r="C3" s="264"/>
      <c r="D3" s="264"/>
      <c r="E3" s="264"/>
      <c r="F3" s="264"/>
      <c r="G3" s="264"/>
      <c r="H3" s="264"/>
      <c r="I3" s="265"/>
      <c r="J3" s="268" t="s">
        <v>17</v>
      </c>
      <c r="K3" s="269"/>
      <c r="L3" s="269"/>
      <c r="M3" s="269"/>
      <c r="N3" s="270"/>
      <c r="O3" s="269" t="s">
        <v>92</v>
      </c>
      <c r="P3" s="269"/>
      <c r="Q3" s="269"/>
      <c r="R3" s="269"/>
      <c r="S3" s="269"/>
      <c r="T3" s="269"/>
      <c r="U3" s="268" t="s">
        <v>18</v>
      </c>
      <c r="V3" s="269"/>
      <c r="W3" s="269"/>
      <c r="X3" s="269"/>
      <c r="Y3" s="269"/>
      <c r="Z3" s="270"/>
      <c r="AA3" s="268" t="s">
        <v>19</v>
      </c>
      <c r="AB3" s="269"/>
      <c r="AC3" s="270"/>
      <c r="AD3" s="268" t="s">
        <v>20</v>
      </c>
      <c r="AE3" s="269"/>
      <c r="AF3" s="269"/>
      <c r="AG3" s="271">
        <f>J57</f>
        <v>0</v>
      </c>
      <c r="AH3" s="272"/>
      <c r="AI3" s="272"/>
      <c r="AJ3" s="272"/>
      <c r="AK3" s="272"/>
      <c r="AL3" s="272"/>
      <c r="AM3" s="273"/>
    </row>
    <row r="4" spans="1:39" ht="5.25" customHeight="1" x14ac:dyDescent="0.2">
      <c r="A4" s="266"/>
      <c r="B4" s="266"/>
      <c r="C4" s="266"/>
      <c r="D4" s="266"/>
      <c r="E4" s="266"/>
      <c r="F4" s="266"/>
      <c r="G4" s="266"/>
      <c r="H4" s="266"/>
      <c r="I4" s="267"/>
      <c r="J4" s="276"/>
      <c r="K4" s="277"/>
      <c r="L4" s="277"/>
      <c r="M4" s="277"/>
      <c r="N4" s="278"/>
      <c r="O4" s="220"/>
      <c r="P4" s="220"/>
      <c r="Q4" s="220"/>
      <c r="R4" s="220"/>
      <c r="S4" s="220"/>
      <c r="T4" s="202"/>
      <c r="U4" s="201"/>
      <c r="V4" s="220"/>
      <c r="W4" s="220"/>
      <c r="X4" s="220"/>
      <c r="Y4" s="220"/>
      <c r="Z4" s="202"/>
      <c r="AA4" s="282"/>
      <c r="AB4" s="283"/>
      <c r="AC4" s="284"/>
      <c r="AD4" s="53"/>
      <c r="AE4" s="53"/>
      <c r="AF4" s="130"/>
      <c r="AG4" s="272"/>
      <c r="AH4" s="272"/>
      <c r="AI4" s="272"/>
      <c r="AJ4" s="272"/>
      <c r="AK4" s="272"/>
      <c r="AL4" s="272"/>
      <c r="AM4" s="273"/>
    </row>
    <row r="5" spans="1:39" ht="5.25" customHeight="1" x14ac:dyDescent="0.2">
      <c r="A5" s="266"/>
      <c r="B5" s="266"/>
      <c r="C5" s="266"/>
      <c r="D5" s="266"/>
      <c r="E5" s="266"/>
      <c r="F5" s="266"/>
      <c r="G5" s="266"/>
      <c r="H5" s="266"/>
      <c r="I5" s="267"/>
      <c r="J5" s="276"/>
      <c r="K5" s="277"/>
      <c r="L5" s="277"/>
      <c r="M5" s="277"/>
      <c r="N5" s="278"/>
      <c r="O5" s="220"/>
      <c r="P5" s="220"/>
      <c r="Q5" s="220"/>
      <c r="R5" s="220"/>
      <c r="S5" s="220"/>
      <c r="T5" s="202"/>
      <c r="U5" s="201"/>
      <c r="V5" s="220"/>
      <c r="W5" s="220"/>
      <c r="X5" s="220"/>
      <c r="Y5" s="220"/>
      <c r="Z5" s="202"/>
      <c r="AA5" s="282"/>
      <c r="AB5" s="283"/>
      <c r="AC5" s="284"/>
      <c r="AD5" s="53"/>
      <c r="AE5" s="53"/>
      <c r="AF5" s="130"/>
      <c r="AG5" s="272"/>
      <c r="AH5" s="272"/>
      <c r="AI5" s="272"/>
      <c r="AJ5" s="272"/>
      <c r="AK5" s="272"/>
      <c r="AL5" s="272"/>
      <c r="AM5" s="273"/>
    </row>
    <row r="6" spans="1:39" ht="9" customHeight="1" x14ac:dyDescent="0.2">
      <c r="A6" s="189" t="s">
        <v>12</v>
      </c>
      <c r="B6" s="190"/>
      <c r="C6" s="191"/>
      <c r="D6" s="191"/>
      <c r="E6" s="191"/>
      <c r="F6" s="191"/>
      <c r="G6" s="191"/>
      <c r="H6" s="191"/>
      <c r="I6" s="191"/>
      <c r="J6" s="276"/>
      <c r="K6" s="277"/>
      <c r="L6" s="277"/>
      <c r="M6" s="277"/>
      <c r="N6" s="278"/>
      <c r="O6" s="220"/>
      <c r="P6" s="220"/>
      <c r="Q6" s="220"/>
      <c r="R6" s="220"/>
      <c r="S6" s="220"/>
      <c r="T6" s="202"/>
      <c r="U6" s="201"/>
      <c r="V6" s="220"/>
      <c r="W6" s="220"/>
      <c r="X6" s="220"/>
      <c r="Y6" s="220"/>
      <c r="Z6" s="202"/>
      <c r="AA6" s="282"/>
      <c r="AB6" s="283"/>
      <c r="AC6" s="284"/>
      <c r="AD6" s="53"/>
      <c r="AE6" s="53"/>
      <c r="AF6" s="130"/>
      <c r="AG6" s="272"/>
      <c r="AH6" s="272"/>
      <c r="AI6" s="272"/>
      <c r="AJ6" s="272"/>
      <c r="AK6" s="272"/>
      <c r="AL6" s="272"/>
      <c r="AM6" s="273"/>
    </row>
    <row r="7" spans="1:39" ht="5.25" customHeight="1" thickBot="1" x14ac:dyDescent="0.25">
      <c r="A7" s="189"/>
      <c r="B7" s="193"/>
      <c r="C7" s="194"/>
      <c r="D7" s="194"/>
      <c r="E7" s="194"/>
      <c r="F7" s="194"/>
      <c r="G7" s="194"/>
      <c r="H7" s="194"/>
      <c r="I7" s="194"/>
      <c r="J7" s="279"/>
      <c r="K7" s="280"/>
      <c r="L7" s="280"/>
      <c r="M7" s="280"/>
      <c r="N7" s="281"/>
      <c r="O7" s="222"/>
      <c r="P7" s="222"/>
      <c r="Q7" s="222"/>
      <c r="R7" s="222"/>
      <c r="S7" s="222"/>
      <c r="T7" s="204"/>
      <c r="U7" s="203"/>
      <c r="V7" s="222"/>
      <c r="W7" s="222"/>
      <c r="X7" s="222"/>
      <c r="Y7" s="222"/>
      <c r="Z7" s="204"/>
      <c r="AA7" s="285"/>
      <c r="AB7" s="286"/>
      <c r="AC7" s="287"/>
      <c r="AD7" s="54"/>
      <c r="AE7" s="54"/>
      <c r="AF7" s="131"/>
      <c r="AG7" s="274"/>
      <c r="AH7" s="274"/>
      <c r="AI7" s="274"/>
      <c r="AJ7" s="274"/>
      <c r="AK7" s="274"/>
      <c r="AL7" s="274"/>
      <c r="AM7" s="275"/>
    </row>
    <row r="8" spans="1:39" ht="11.25" customHeight="1" x14ac:dyDescent="0.2">
      <c r="A8" s="189"/>
      <c r="B8" s="196"/>
      <c r="C8" s="197"/>
      <c r="D8" s="197"/>
      <c r="E8" s="197"/>
      <c r="F8" s="197"/>
      <c r="G8" s="197"/>
      <c r="H8" s="197"/>
      <c r="I8" s="198"/>
      <c r="J8" s="168" t="s">
        <v>21</v>
      </c>
      <c r="K8" s="170"/>
      <c r="L8" s="55" t="s">
        <v>22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7"/>
      <c r="X8" s="168" t="s">
        <v>23</v>
      </c>
      <c r="Y8" s="262"/>
      <c r="Z8" s="58" t="s">
        <v>24</v>
      </c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7"/>
      <c r="AL8" s="178" t="s">
        <v>25</v>
      </c>
      <c r="AM8" s="263"/>
    </row>
    <row r="9" spans="1:39" ht="5.25" customHeight="1" x14ac:dyDescent="0.2">
      <c r="A9" s="189" t="s">
        <v>11</v>
      </c>
      <c r="B9" s="190"/>
      <c r="C9" s="191"/>
      <c r="D9" s="191"/>
      <c r="E9" s="191"/>
      <c r="F9" s="191"/>
      <c r="G9" s="191"/>
      <c r="H9" s="191"/>
      <c r="I9" s="192"/>
      <c r="J9" s="199"/>
      <c r="K9" s="200"/>
      <c r="L9" s="205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7"/>
      <c r="X9" s="205"/>
      <c r="Y9" s="214"/>
      <c r="Z9" s="217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00"/>
      <c r="AL9" s="59"/>
      <c r="AM9" s="60"/>
    </row>
    <row r="10" spans="1:39" ht="4.5" customHeight="1" x14ac:dyDescent="0.2">
      <c r="A10" s="189"/>
      <c r="B10" s="193"/>
      <c r="C10" s="194"/>
      <c r="D10" s="194"/>
      <c r="E10" s="194"/>
      <c r="F10" s="194"/>
      <c r="G10" s="194"/>
      <c r="H10" s="194"/>
      <c r="I10" s="195"/>
      <c r="J10" s="201"/>
      <c r="K10" s="202"/>
      <c r="L10" s="208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  <c r="X10" s="208"/>
      <c r="Y10" s="215"/>
      <c r="Z10" s="219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02"/>
      <c r="AL10" s="59"/>
      <c r="AM10" s="60"/>
    </row>
    <row r="11" spans="1:39" ht="12.75" customHeight="1" x14ac:dyDescent="0.2">
      <c r="A11" s="189"/>
      <c r="B11" s="193"/>
      <c r="C11" s="194"/>
      <c r="D11" s="194"/>
      <c r="E11" s="194"/>
      <c r="F11" s="194"/>
      <c r="G11" s="194"/>
      <c r="H11" s="194"/>
      <c r="I11" s="195"/>
      <c r="J11" s="201"/>
      <c r="K11" s="202"/>
      <c r="L11" s="208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10"/>
      <c r="X11" s="208"/>
      <c r="Y11" s="215"/>
      <c r="Z11" s="219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02"/>
      <c r="AL11" s="59"/>
      <c r="AM11" s="60"/>
    </row>
    <row r="12" spans="1:39" ht="5.25" customHeight="1" thickBot="1" x14ac:dyDescent="0.25">
      <c r="A12" s="189"/>
      <c r="B12" s="193"/>
      <c r="C12" s="194"/>
      <c r="D12" s="194"/>
      <c r="E12" s="194"/>
      <c r="F12" s="194"/>
      <c r="G12" s="194"/>
      <c r="H12" s="194"/>
      <c r="I12" s="195"/>
      <c r="J12" s="203"/>
      <c r="K12" s="204"/>
      <c r="L12" s="211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3"/>
      <c r="X12" s="211"/>
      <c r="Y12" s="216"/>
      <c r="Z12" s="221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04"/>
      <c r="AL12" s="61"/>
      <c r="AM12" s="62"/>
    </row>
    <row r="13" spans="1:39" ht="5.25" customHeight="1" x14ac:dyDescent="0.2">
      <c r="A13" s="189"/>
      <c r="B13" s="196"/>
      <c r="C13" s="197"/>
      <c r="D13" s="197"/>
      <c r="E13" s="197"/>
      <c r="F13" s="197"/>
      <c r="G13" s="197"/>
      <c r="H13" s="197"/>
      <c r="I13" s="198"/>
      <c r="J13" s="223" t="s">
        <v>26</v>
      </c>
      <c r="K13" s="224"/>
      <c r="L13" s="225"/>
      <c r="M13" s="232" t="s">
        <v>109</v>
      </c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9"/>
    </row>
    <row r="14" spans="1:39" ht="5.25" customHeight="1" x14ac:dyDescent="0.2">
      <c r="A14" s="189" t="s">
        <v>13</v>
      </c>
      <c r="B14" s="309"/>
      <c r="C14" s="310"/>
      <c r="D14" s="310"/>
      <c r="E14" s="310"/>
      <c r="F14" s="310"/>
      <c r="G14" s="310"/>
      <c r="H14" s="310"/>
      <c r="I14" s="311"/>
      <c r="J14" s="226"/>
      <c r="K14" s="227"/>
      <c r="L14" s="228"/>
      <c r="M14" s="234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1"/>
    </row>
    <row r="15" spans="1:39" ht="5.25" customHeight="1" x14ac:dyDescent="0.2">
      <c r="A15" s="189"/>
      <c r="B15" s="312"/>
      <c r="C15" s="313"/>
      <c r="D15" s="313"/>
      <c r="E15" s="313"/>
      <c r="F15" s="313"/>
      <c r="G15" s="313"/>
      <c r="H15" s="313"/>
      <c r="I15" s="314"/>
      <c r="J15" s="226"/>
      <c r="K15" s="227"/>
      <c r="L15" s="228"/>
      <c r="M15" s="234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1"/>
    </row>
    <row r="16" spans="1:39" ht="11.25" customHeight="1" x14ac:dyDescent="0.2">
      <c r="A16" s="189"/>
      <c r="B16" s="312"/>
      <c r="C16" s="313"/>
      <c r="D16" s="313"/>
      <c r="E16" s="313"/>
      <c r="F16" s="313"/>
      <c r="G16" s="313"/>
      <c r="H16" s="313"/>
      <c r="I16" s="314"/>
      <c r="J16" s="226"/>
      <c r="K16" s="227"/>
      <c r="L16" s="228"/>
      <c r="M16" s="234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1"/>
    </row>
    <row r="17" spans="1:39" ht="5.25" customHeight="1" thickBot="1" x14ac:dyDescent="0.25">
      <c r="A17" s="189"/>
      <c r="B17" s="315"/>
      <c r="C17" s="316"/>
      <c r="D17" s="316"/>
      <c r="E17" s="316"/>
      <c r="F17" s="316"/>
      <c r="G17" s="316"/>
      <c r="H17" s="316"/>
      <c r="I17" s="317"/>
      <c r="J17" s="229"/>
      <c r="K17" s="230"/>
      <c r="L17" s="231"/>
      <c r="M17" s="236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3"/>
    </row>
    <row r="18" spans="1:39" ht="11.25" customHeight="1" x14ac:dyDescent="0.2">
      <c r="A18" s="161" t="s">
        <v>0</v>
      </c>
      <c r="B18" s="164" t="s">
        <v>1</v>
      </c>
      <c r="C18" s="164"/>
      <c r="D18" s="164"/>
      <c r="E18" s="164"/>
      <c r="F18" s="165" t="s">
        <v>2</v>
      </c>
      <c r="G18" s="164"/>
      <c r="H18" s="164"/>
      <c r="I18" s="166" t="s">
        <v>35</v>
      </c>
      <c r="J18" s="168" t="s">
        <v>27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70"/>
      <c r="AA18" s="168" t="s">
        <v>28</v>
      </c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70"/>
    </row>
    <row r="19" spans="1:39" ht="7.5" customHeight="1" x14ac:dyDescent="0.2">
      <c r="A19" s="162"/>
      <c r="B19" s="164"/>
      <c r="C19" s="164"/>
      <c r="D19" s="164"/>
      <c r="E19" s="164"/>
      <c r="F19" s="165"/>
      <c r="G19" s="164"/>
      <c r="H19" s="164"/>
      <c r="I19" s="167"/>
      <c r="J19" s="59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60"/>
      <c r="AA19" s="59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60"/>
    </row>
    <row r="20" spans="1:39" ht="7.5" customHeight="1" x14ac:dyDescent="0.2">
      <c r="A20" s="162"/>
      <c r="B20" s="164"/>
      <c r="C20" s="164"/>
      <c r="D20" s="164"/>
      <c r="E20" s="164"/>
      <c r="F20" s="165"/>
      <c r="G20" s="164"/>
      <c r="H20" s="164"/>
      <c r="I20" s="167"/>
      <c r="J20" s="59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60"/>
      <c r="AA20" s="59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60"/>
    </row>
    <row r="21" spans="1:39" ht="7.5" customHeight="1" x14ac:dyDescent="0.2">
      <c r="A21" s="162"/>
      <c r="B21" s="171" t="s">
        <v>16</v>
      </c>
      <c r="C21" s="171"/>
      <c r="D21" s="88"/>
      <c r="E21" s="172" t="s">
        <v>4</v>
      </c>
      <c r="F21" s="174" t="s">
        <v>16</v>
      </c>
      <c r="G21" s="171"/>
      <c r="H21" s="175" t="s">
        <v>4</v>
      </c>
      <c r="I21" s="177" t="s">
        <v>8</v>
      </c>
      <c r="J21" s="59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60"/>
      <c r="AA21" s="59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60"/>
    </row>
    <row r="22" spans="1:39" ht="7.5" customHeight="1" thickBot="1" x14ac:dyDescent="0.25">
      <c r="A22" s="162"/>
      <c r="B22" s="171"/>
      <c r="C22" s="171"/>
      <c r="D22" s="88"/>
      <c r="E22" s="172"/>
      <c r="F22" s="174"/>
      <c r="G22" s="171"/>
      <c r="H22" s="175"/>
      <c r="I22" s="177"/>
      <c r="J22" s="61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2"/>
      <c r="AA22" s="61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2"/>
    </row>
    <row r="23" spans="1:39" ht="11.25" customHeight="1" x14ac:dyDescent="0.2">
      <c r="A23" s="162"/>
      <c r="B23" s="171"/>
      <c r="C23" s="171"/>
      <c r="D23" s="88"/>
      <c r="E23" s="172"/>
      <c r="F23" s="174"/>
      <c r="G23" s="171"/>
      <c r="H23" s="175"/>
      <c r="I23" s="177"/>
      <c r="J23" s="178" t="s">
        <v>29</v>
      </c>
      <c r="K23" s="179"/>
      <c r="L23" s="179"/>
      <c r="M23" s="179"/>
      <c r="N23" s="179"/>
      <c r="O23" s="179"/>
      <c r="P23" s="179"/>
      <c r="Q23" s="64"/>
      <c r="R23" s="64"/>
      <c r="S23" s="65" t="s">
        <v>30</v>
      </c>
      <c r="T23" s="64"/>
      <c r="U23" s="64"/>
      <c r="V23" s="64"/>
      <c r="W23" s="64"/>
      <c r="X23" s="64"/>
      <c r="Y23" s="64"/>
      <c r="Z23" s="66"/>
      <c r="AA23" s="168" t="s">
        <v>31</v>
      </c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70"/>
    </row>
    <row r="24" spans="1:39" ht="7.5" customHeight="1" x14ac:dyDescent="0.2">
      <c r="A24" s="162"/>
      <c r="B24" s="171" t="s">
        <v>3</v>
      </c>
      <c r="C24" s="171"/>
      <c r="D24" s="88"/>
      <c r="E24" s="172"/>
      <c r="F24" s="174" t="s">
        <v>3</v>
      </c>
      <c r="G24" s="171"/>
      <c r="H24" s="175"/>
      <c r="I24" s="177"/>
      <c r="J24" s="59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60"/>
      <c r="AA24" s="59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60"/>
    </row>
    <row r="25" spans="1:39" ht="7.5" customHeight="1" x14ac:dyDescent="0.2">
      <c r="A25" s="162"/>
      <c r="B25" s="171"/>
      <c r="C25" s="171"/>
      <c r="D25" s="88"/>
      <c r="E25" s="172"/>
      <c r="F25" s="174"/>
      <c r="G25" s="171"/>
      <c r="H25" s="175"/>
      <c r="I25" s="177"/>
      <c r="J25" s="59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60"/>
      <c r="AA25" s="59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60"/>
    </row>
    <row r="26" spans="1:39" ht="7.5" customHeight="1" x14ac:dyDescent="0.2">
      <c r="A26" s="162"/>
      <c r="B26" s="171"/>
      <c r="C26" s="171"/>
      <c r="D26" s="88"/>
      <c r="E26" s="172"/>
      <c r="F26" s="174"/>
      <c r="G26" s="171"/>
      <c r="H26" s="175"/>
      <c r="I26" s="177"/>
      <c r="J26" s="59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60"/>
      <c r="AA26" s="59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60"/>
    </row>
    <row r="27" spans="1:39" ht="7.5" customHeight="1" thickBot="1" x14ac:dyDescent="0.25">
      <c r="A27" s="162"/>
      <c r="B27" s="180" t="s">
        <v>5</v>
      </c>
      <c r="C27" s="181" t="s">
        <v>6</v>
      </c>
      <c r="D27" s="128"/>
      <c r="E27" s="172"/>
      <c r="F27" s="174" t="s">
        <v>7</v>
      </c>
      <c r="G27" s="171" t="s">
        <v>34</v>
      </c>
      <c r="H27" s="175"/>
      <c r="I27" s="177"/>
      <c r="J27" s="61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2"/>
      <c r="AA27" s="61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2"/>
    </row>
    <row r="28" spans="1:39" ht="11.25" customHeight="1" x14ac:dyDescent="0.2">
      <c r="A28" s="162"/>
      <c r="B28" s="180"/>
      <c r="C28" s="182"/>
      <c r="D28" s="128"/>
      <c r="E28" s="172"/>
      <c r="F28" s="174"/>
      <c r="G28" s="171"/>
      <c r="H28" s="175"/>
      <c r="I28" s="183" t="s">
        <v>9</v>
      </c>
      <c r="J28" s="132" t="s">
        <v>85</v>
      </c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 t="s">
        <v>32</v>
      </c>
      <c r="AD28" s="133"/>
      <c r="AE28" s="133"/>
      <c r="AF28" s="133"/>
      <c r="AG28" s="133"/>
      <c r="AH28" s="133"/>
      <c r="AI28" s="133"/>
      <c r="AJ28" s="133"/>
      <c r="AK28" s="133"/>
      <c r="AL28" s="133"/>
      <c r="AM28" s="134"/>
    </row>
    <row r="29" spans="1:39" ht="24" customHeight="1" x14ac:dyDescent="0.2">
      <c r="A29" s="162"/>
      <c r="B29" s="180"/>
      <c r="C29" s="1" t="s">
        <v>47</v>
      </c>
      <c r="D29" s="67">
        <f>VLOOKUP(C29,[2]Emissionsfaktoren!A3:B19,2,FALSE)</f>
        <v>0.17224999999999999</v>
      </c>
      <c r="E29" s="172"/>
      <c r="F29" s="174"/>
      <c r="G29" s="171"/>
      <c r="H29" s="175"/>
      <c r="I29" s="183"/>
      <c r="J29" s="135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7"/>
    </row>
    <row r="30" spans="1:39" ht="5.25" customHeight="1" x14ac:dyDescent="0.2">
      <c r="A30" s="162"/>
      <c r="B30" s="185">
        <v>0.1</v>
      </c>
      <c r="C30" s="185">
        <v>0.38</v>
      </c>
      <c r="D30" s="126"/>
      <c r="E30" s="172"/>
      <c r="F30" s="187" t="s">
        <v>33</v>
      </c>
      <c r="G30" s="185">
        <v>0.02</v>
      </c>
      <c r="H30" s="175"/>
      <c r="I30" s="183"/>
      <c r="J30" s="149" t="s">
        <v>91</v>
      </c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3"/>
      <c r="W30" s="153"/>
      <c r="X30" s="153"/>
      <c r="Y30" s="153"/>
      <c r="Z30" s="153"/>
      <c r="AA30" s="153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7"/>
    </row>
    <row r="31" spans="1:39" ht="14.25" customHeight="1" x14ac:dyDescent="0.2">
      <c r="A31" s="162"/>
      <c r="B31" s="185"/>
      <c r="C31" s="185"/>
      <c r="D31" s="126"/>
      <c r="E31" s="172"/>
      <c r="F31" s="187"/>
      <c r="G31" s="185"/>
      <c r="H31" s="175"/>
      <c r="I31" s="183"/>
      <c r="J31" s="151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4"/>
      <c r="W31" s="154"/>
      <c r="X31" s="154"/>
      <c r="Y31" s="154"/>
      <c r="Z31" s="154"/>
      <c r="AA31" s="154"/>
      <c r="AB31" s="138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40"/>
    </row>
    <row r="32" spans="1:39" ht="6" customHeight="1" thickBot="1" x14ac:dyDescent="0.25">
      <c r="A32" s="162"/>
      <c r="B32" s="185"/>
      <c r="C32" s="185"/>
      <c r="D32" s="126"/>
      <c r="E32" s="172"/>
      <c r="F32" s="187"/>
      <c r="G32" s="185"/>
      <c r="H32" s="175"/>
      <c r="I32" s="183"/>
      <c r="J32" s="141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6"/>
    </row>
    <row r="33" spans="1:39" ht="7.5" customHeight="1" x14ac:dyDescent="0.2">
      <c r="A33" s="162"/>
      <c r="B33" s="185"/>
      <c r="C33" s="185"/>
      <c r="D33" s="126"/>
      <c r="E33" s="172"/>
      <c r="F33" s="187"/>
      <c r="G33" s="185"/>
      <c r="H33" s="175"/>
      <c r="I33" s="183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</row>
    <row r="34" spans="1:39" ht="14.25" customHeight="1" x14ac:dyDescent="0.2">
      <c r="A34" s="163"/>
      <c r="B34" s="186"/>
      <c r="C34" s="186"/>
      <c r="D34" s="127"/>
      <c r="E34" s="173"/>
      <c r="F34" s="188"/>
      <c r="G34" s="186"/>
      <c r="H34" s="176"/>
      <c r="I34" s="184"/>
      <c r="J34" s="254" t="s">
        <v>14</v>
      </c>
      <c r="K34" s="255"/>
      <c r="L34" s="255"/>
      <c r="M34" s="255"/>
      <c r="N34" s="255"/>
      <c r="O34" s="255"/>
      <c r="P34" s="255"/>
      <c r="Q34" s="255"/>
      <c r="R34" s="256"/>
      <c r="S34" s="143" t="s">
        <v>93</v>
      </c>
      <c r="T34" s="144"/>
      <c r="U34" s="145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6"/>
    </row>
    <row r="35" spans="1:39" ht="20.100000000000001" customHeight="1" x14ac:dyDescent="0.2">
      <c r="A35" s="70"/>
      <c r="B35" s="71"/>
      <c r="C35" s="72"/>
      <c r="D35" s="73">
        <f>C35*$D$29</f>
        <v>0</v>
      </c>
      <c r="E35" s="74">
        <f t="shared" ref="E35:E56" si="0">IF(B35*B$30+C35*C$30&gt;0,B35*B$30+C35*C$30,0)</f>
        <v>0</v>
      </c>
      <c r="F35" s="75"/>
      <c r="G35" s="72"/>
      <c r="H35" s="129">
        <f t="shared" ref="H35:H56" si="1">IF(F35&gt;0,F35*G35*G$30,0)</f>
        <v>0</v>
      </c>
      <c r="I35" s="76"/>
      <c r="J35" s="257">
        <f>IF(B35+C35+F35+G35+I35&gt;0,(E35+H35+I35),0)</f>
        <v>0</v>
      </c>
      <c r="K35" s="258"/>
      <c r="L35" s="258"/>
      <c r="M35" s="258"/>
      <c r="N35" s="258"/>
      <c r="O35" s="258"/>
      <c r="P35" s="258"/>
      <c r="Q35" s="258"/>
      <c r="R35" s="259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1"/>
    </row>
    <row r="36" spans="1:39" ht="20.100000000000001" customHeight="1" x14ac:dyDescent="0.2">
      <c r="A36" s="77"/>
      <c r="B36" s="78"/>
      <c r="C36" s="79"/>
      <c r="D36" s="73">
        <f t="shared" ref="D36:D56" si="2">C36*$D$29</f>
        <v>0</v>
      </c>
      <c r="E36" s="129">
        <f t="shared" si="0"/>
        <v>0</v>
      </c>
      <c r="F36" s="78"/>
      <c r="G36" s="79"/>
      <c r="H36" s="129">
        <f>IF(F36&gt;0,F36*G36*G$30,0)</f>
        <v>0</v>
      </c>
      <c r="I36" s="80"/>
      <c r="J36" s="244">
        <f>IF(B36+C36+F36+G36+I36&gt;0,(E36+H36+I36),0)</f>
        <v>0</v>
      </c>
      <c r="K36" s="245"/>
      <c r="L36" s="245"/>
      <c r="M36" s="245"/>
      <c r="N36" s="245"/>
      <c r="O36" s="245"/>
      <c r="P36" s="245"/>
      <c r="Q36" s="245"/>
      <c r="R36" s="246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8"/>
    </row>
    <row r="37" spans="1:39" ht="20.100000000000001" customHeight="1" x14ac:dyDescent="0.2">
      <c r="A37" s="77"/>
      <c r="B37" s="78"/>
      <c r="C37" s="79"/>
      <c r="D37" s="73">
        <f t="shared" si="2"/>
        <v>0</v>
      </c>
      <c r="E37" s="129">
        <f t="shared" si="0"/>
        <v>0</v>
      </c>
      <c r="F37" s="78"/>
      <c r="G37" s="79"/>
      <c r="H37" s="129">
        <f>IF(F37&gt;0,F37*G37*G$30,0)</f>
        <v>0</v>
      </c>
      <c r="I37" s="80"/>
      <c r="J37" s="244">
        <f>IF(B37+C37+F37+G37+I37&gt;0,(E37+H37+I37),0)</f>
        <v>0</v>
      </c>
      <c r="K37" s="245"/>
      <c r="L37" s="245"/>
      <c r="M37" s="245"/>
      <c r="N37" s="245"/>
      <c r="O37" s="245"/>
      <c r="P37" s="245"/>
      <c r="Q37" s="245"/>
      <c r="R37" s="246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8"/>
    </row>
    <row r="38" spans="1:39" ht="20.100000000000001" customHeight="1" x14ac:dyDescent="0.2">
      <c r="A38" s="77"/>
      <c r="B38" s="78"/>
      <c r="C38" s="79"/>
      <c r="D38" s="73">
        <f t="shared" si="2"/>
        <v>0</v>
      </c>
      <c r="E38" s="129">
        <f t="shared" si="0"/>
        <v>0</v>
      </c>
      <c r="F38" s="78"/>
      <c r="G38" s="79"/>
      <c r="H38" s="129">
        <f t="shared" si="1"/>
        <v>0</v>
      </c>
      <c r="I38" s="80"/>
      <c r="J38" s="244">
        <f t="shared" ref="J38:J56" si="3">IF(B38+C38+F38+G38+I38&gt;0,(E38+H38+I38),0)</f>
        <v>0</v>
      </c>
      <c r="K38" s="245"/>
      <c r="L38" s="245"/>
      <c r="M38" s="245"/>
      <c r="N38" s="245"/>
      <c r="O38" s="245"/>
      <c r="P38" s="245"/>
      <c r="Q38" s="245"/>
      <c r="R38" s="246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8"/>
    </row>
    <row r="39" spans="1:39" ht="20.100000000000001" customHeight="1" x14ac:dyDescent="0.2">
      <c r="A39" s="77"/>
      <c r="B39" s="78"/>
      <c r="C39" s="79"/>
      <c r="D39" s="73">
        <f t="shared" si="2"/>
        <v>0</v>
      </c>
      <c r="E39" s="129">
        <f t="shared" si="0"/>
        <v>0</v>
      </c>
      <c r="F39" s="78"/>
      <c r="G39" s="79"/>
      <c r="H39" s="129">
        <f t="shared" si="1"/>
        <v>0</v>
      </c>
      <c r="I39" s="80"/>
      <c r="J39" s="244">
        <f t="shared" si="3"/>
        <v>0</v>
      </c>
      <c r="K39" s="245"/>
      <c r="L39" s="245"/>
      <c r="M39" s="245"/>
      <c r="N39" s="245"/>
      <c r="O39" s="245"/>
      <c r="P39" s="245"/>
      <c r="Q39" s="245"/>
      <c r="R39" s="246"/>
      <c r="S39" s="249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8"/>
    </row>
    <row r="40" spans="1:39" ht="20.100000000000001" customHeight="1" x14ac:dyDescent="0.2">
      <c r="A40" s="77"/>
      <c r="B40" s="78"/>
      <c r="C40" s="79"/>
      <c r="D40" s="73">
        <f t="shared" si="2"/>
        <v>0</v>
      </c>
      <c r="E40" s="129">
        <f t="shared" si="0"/>
        <v>0</v>
      </c>
      <c r="F40" s="78"/>
      <c r="G40" s="79"/>
      <c r="H40" s="129">
        <f t="shared" si="1"/>
        <v>0</v>
      </c>
      <c r="I40" s="80"/>
      <c r="J40" s="244">
        <f t="shared" si="3"/>
        <v>0</v>
      </c>
      <c r="K40" s="245"/>
      <c r="L40" s="245"/>
      <c r="M40" s="245"/>
      <c r="N40" s="245"/>
      <c r="O40" s="245"/>
      <c r="P40" s="245"/>
      <c r="Q40" s="245"/>
      <c r="R40" s="246"/>
      <c r="S40" s="250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51"/>
    </row>
    <row r="41" spans="1:39" ht="20.100000000000001" customHeight="1" x14ac:dyDescent="0.2">
      <c r="A41" s="77"/>
      <c r="B41" s="78"/>
      <c r="C41" s="79"/>
      <c r="D41" s="73">
        <f t="shared" si="2"/>
        <v>0</v>
      </c>
      <c r="E41" s="129">
        <f t="shared" si="0"/>
        <v>0</v>
      </c>
      <c r="F41" s="78"/>
      <c r="G41" s="79"/>
      <c r="H41" s="129">
        <f t="shared" si="1"/>
        <v>0</v>
      </c>
      <c r="I41" s="80"/>
      <c r="J41" s="244">
        <f t="shared" si="3"/>
        <v>0</v>
      </c>
      <c r="K41" s="245"/>
      <c r="L41" s="245"/>
      <c r="M41" s="245"/>
      <c r="N41" s="245"/>
      <c r="O41" s="245"/>
      <c r="P41" s="245"/>
      <c r="Q41" s="245"/>
      <c r="R41" s="246"/>
      <c r="S41" s="249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8"/>
    </row>
    <row r="42" spans="1:39" ht="20.100000000000001" customHeight="1" x14ac:dyDescent="0.2">
      <c r="A42" s="77"/>
      <c r="B42" s="78"/>
      <c r="C42" s="79"/>
      <c r="D42" s="73">
        <f t="shared" si="2"/>
        <v>0</v>
      </c>
      <c r="E42" s="129">
        <f t="shared" si="0"/>
        <v>0</v>
      </c>
      <c r="F42" s="78"/>
      <c r="G42" s="79"/>
      <c r="H42" s="129">
        <f t="shared" si="1"/>
        <v>0</v>
      </c>
      <c r="I42" s="80"/>
      <c r="J42" s="244">
        <f t="shared" si="3"/>
        <v>0</v>
      </c>
      <c r="K42" s="245"/>
      <c r="L42" s="245"/>
      <c r="M42" s="245"/>
      <c r="N42" s="245"/>
      <c r="O42" s="245"/>
      <c r="P42" s="245"/>
      <c r="Q42" s="245"/>
      <c r="R42" s="246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8"/>
    </row>
    <row r="43" spans="1:39" ht="20.100000000000001" customHeight="1" x14ac:dyDescent="0.2">
      <c r="A43" s="147"/>
      <c r="B43" s="81"/>
      <c r="C43" s="79"/>
      <c r="D43" s="73">
        <f t="shared" si="2"/>
        <v>0</v>
      </c>
      <c r="E43" s="129">
        <f t="shared" si="0"/>
        <v>0</v>
      </c>
      <c r="F43" s="81"/>
      <c r="G43" s="82"/>
      <c r="H43" s="83">
        <f t="shared" si="1"/>
        <v>0</v>
      </c>
      <c r="I43" s="84"/>
      <c r="J43" s="244">
        <f t="shared" si="3"/>
        <v>0</v>
      </c>
      <c r="K43" s="245"/>
      <c r="L43" s="245"/>
      <c r="M43" s="245"/>
      <c r="N43" s="245"/>
      <c r="O43" s="245"/>
      <c r="P43" s="245"/>
      <c r="Q43" s="245"/>
      <c r="R43" s="246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51"/>
    </row>
    <row r="44" spans="1:39" ht="20.100000000000001" customHeight="1" x14ac:dyDescent="0.2">
      <c r="A44" s="77"/>
      <c r="B44" s="78"/>
      <c r="C44" s="79"/>
      <c r="D44" s="73">
        <f t="shared" si="2"/>
        <v>0</v>
      </c>
      <c r="E44" s="129">
        <f t="shared" si="0"/>
        <v>0</v>
      </c>
      <c r="F44" s="78"/>
      <c r="G44" s="79"/>
      <c r="H44" s="129">
        <f t="shared" si="1"/>
        <v>0</v>
      </c>
      <c r="I44" s="80"/>
      <c r="J44" s="244">
        <f t="shared" si="3"/>
        <v>0</v>
      </c>
      <c r="K44" s="245"/>
      <c r="L44" s="245"/>
      <c r="M44" s="245"/>
      <c r="N44" s="245"/>
      <c r="O44" s="245"/>
      <c r="P44" s="245"/>
      <c r="Q44" s="245"/>
      <c r="R44" s="246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8"/>
    </row>
    <row r="45" spans="1:39" ht="20.100000000000001" customHeight="1" x14ac:dyDescent="0.2">
      <c r="A45" s="77"/>
      <c r="B45" s="78"/>
      <c r="C45" s="79"/>
      <c r="D45" s="73">
        <f t="shared" si="2"/>
        <v>0</v>
      </c>
      <c r="E45" s="129">
        <f t="shared" si="0"/>
        <v>0</v>
      </c>
      <c r="F45" s="78"/>
      <c r="G45" s="79"/>
      <c r="H45" s="129">
        <f t="shared" si="1"/>
        <v>0</v>
      </c>
      <c r="I45" s="80"/>
      <c r="J45" s="244">
        <f t="shared" si="3"/>
        <v>0</v>
      </c>
      <c r="K45" s="245"/>
      <c r="L45" s="245"/>
      <c r="M45" s="245"/>
      <c r="N45" s="245"/>
      <c r="O45" s="245"/>
      <c r="P45" s="245"/>
      <c r="Q45" s="245"/>
      <c r="R45" s="246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8"/>
    </row>
    <row r="46" spans="1:39" ht="20.100000000000001" customHeight="1" x14ac:dyDescent="0.2">
      <c r="A46" s="77"/>
      <c r="B46" s="78"/>
      <c r="C46" s="79"/>
      <c r="D46" s="73">
        <f t="shared" si="2"/>
        <v>0</v>
      </c>
      <c r="E46" s="129">
        <f t="shared" si="0"/>
        <v>0</v>
      </c>
      <c r="F46" s="78"/>
      <c r="G46" s="79"/>
      <c r="H46" s="129">
        <f t="shared" si="1"/>
        <v>0</v>
      </c>
      <c r="I46" s="80"/>
      <c r="J46" s="244">
        <f t="shared" si="3"/>
        <v>0</v>
      </c>
      <c r="K46" s="245"/>
      <c r="L46" s="245"/>
      <c r="M46" s="245"/>
      <c r="N46" s="245"/>
      <c r="O46" s="245"/>
      <c r="P46" s="245"/>
      <c r="Q46" s="245"/>
      <c r="R46" s="246"/>
      <c r="S46" s="249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8"/>
    </row>
    <row r="47" spans="1:39" ht="20.100000000000001" customHeight="1" x14ac:dyDescent="0.2">
      <c r="A47" s="77"/>
      <c r="B47" s="78"/>
      <c r="C47" s="79"/>
      <c r="D47" s="73">
        <f t="shared" si="2"/>
        <v>0</v>
      </c>
      <c r="E47" s="129">
        <f t="shared" si="0"/>
        <v>0</v>
      </c>
      <c r="F47" s="78"/>
      <c r="G47" s="79"/>
      <c r="H47" s="129">
        <f t="shared" si="1"/>
        <v>0</v>
      </c>
      <c r="I47" s="80"/>
      <c r="J47" s="244">
        <f t="shared" si="3"/>
        <v>0</v>
      </c>
      <c r="K47" s="245"/>
      <c r="L47" s="245"/>
      <c r="M47" s="245"/>
      <c r="N47" s="245"/>
      <c r="O47" s="245"/>
      <c r="P47" s="245"/>
      <c r="Q47" s="245"/>
      <c r="R47" s="246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8"/>
    </row>
    <row r="48" spans="1:39" ht="20.100000000000001" customHeight="1" x14ac:dyDescent="0.2">
      <c r="A48" s="77"/>
      <c r="B48" s="78"/>
      <c r="C48" s="79"/>
      <c r="D48" s="73">
        <f t="shared" si="2"/>
        <v>0</v>
      </c>
      <c r="E48" s="129">
        <f t="shared" si="0"/>
        <v>0</v>
      </c>
      <c r="F48" s="78"/>
      <c r="G48" s="79"/>
      <c r="H48" s="129">
        <f t="shared" si="1"/>
        <v>0</v>
      </c>
      <c r="I48" s="80"/>
      <c r="J48" s="244">
        <f t="shared" si="3"/>
        <v>0</v>
      </c>
      <c r="K48" s="245"/>
      <c r="L48" s="245"/>
      <c r="M48" s="245"/>
      <c r="N48" s="245"/>
      <c r="O48" s="245"/>
      <c r="P48" s="245"/>
      <c r="Q48" s="245"/>
      <c r="R48" s="246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8"/>
    </row>
    <row r="49" spans="1:39" ht="20.100000000000001" customHeight="1" x14ac:dyDescent="0.2">
      <c r="A49" s="77"/>
      <c r="B49" s="78"/>
      <c r="C49" s="79"/>
      <c r="D49" s="73">
        <f t="shared" si="2"/>
        <v>0</v>
      </c>
      <c r="E49" s="129">
        <f t="shared" si="0"/>
        <v>0</v>
      </c>
      <c r="F49" s="78"/>
      <c r="G49" s="79"/>
      <c r="H49" s="129">
        <f t="shared" si="1"/>
        <v>0</v>
      </c>
      <c r="I49" s="80"/>
      <c r="J49" s="244">
        <f t="shared" si="3"/>
        <v>0</v>
      </c>
      <c r="K49" s="245"/>
      <c r="L49" s="245"/>
      <c r="M49" s="245"/>
      <c r="N49" s="245"/>
      <c r="O49" s="245"/>
      <c r="P49" s="245"/>
      <c r="Q49" s="245"/>
      <c r="R49" s="246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8"/>
    </row>
    <row r="50" spans="1:39" ht="20.100000000000001" customHeight="1" x14ac:dyDescent="0.2">
      <c r="A50" s="77"/>
      <c r="B50" s="78"/>
      <c r="C50" s="79"/>
      <c r="D50" s="73">
        <f t="shared" si="2"/>
        <v>0</v>
      </c>
      <c r="E50" s="129">
        <f t="shared" si="0"/>
        <v>0</v>
      </c>
      <c r="F50" s="78"/>
      <c r="G50" s="79"/>
      <c r="H50" s="129">
        <f t="shared" si="1"/>
        <v>0</v>
      </c>
      <c r="I50" s="80"/>
      <c r="J50" s="244">
        <f t="shared" si="3"/>
        <v>0</v>
      </c>
      <c r="K50" s="245"/>
      <c r="L50" s="245"/>
      <c r="M50" s="245"/>
      <c r="N50" s="245"/>
      <c r="O50" s="245"/>
      <c r="P50" s="245"/>
      <c r="Q50" s="245"/>
      <c r="R50" s="246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8"/>
    </row>
    <row r="51" spans="1:39" ht="20.100000000000001" customHeight="1" x14ac:dyDescent="0.2">
      <c r="A51" s="77"/>
      <c r="B51" s="78"/>
      <c r="C51" s="79"/>
      <c r="D51" s="73">
        <f t="shared" si="2"/>
        <v>0</v>
      </c>
      <c r="E51" s="129">
        <f t="shared" si="0"/>
        <v>0</v>
      </c>
      <c r="F51" s="78"/>
      <c r="G51" s="79"/>
      <c r="H51" s="129">
        <f t="shared" si="1"/>
        <v>0</v>
      </c>
      <c r="I51" s="80"/>
      <c r="J51" s="244">
        <f t="shared" si="3"/>
        <v>0</v>
      </c>
      <c r="K51" s="245"/>
      <c r="L51" s="245"/>
      <c r="M51" s="245"/>
      <c r="N51" s="245"/>
      <c r="O51" s="245"/>
      <c r="P51" s="245"/>
      <c r="Q51" s="245"/>
      <c r="R51" s="246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8"/>
    </row>
    <row r="52" spans="1:39" ht="20.100000000000001" customHeight="1" x14ac:dyDescent="0.2">
      <c r="A52" s="77"/>
      <c r="B52" s="78"/>
      <c r="C52" s="79"/>
      <c r="D52" s="73">
        <f t="shared" si="2"/>
        <v>0</v>
      </c>
      <c r="E52" s="129">
        <f t="shared" si="0"/>
        <v>0</v>
      </c>
      <c r="F52" s="78"/>
      <c r="G52" s="79"/>
      <c r="H52" s="129">
        <f t="shared" si="1"/>
        <v>0</v>
      </c>
      <c r="I52" s="80"/>
      <c r="J52" s="244">
        <f t="shared" si="3"/>
        <v>0</v>
      </c>
      <c r="K52" s="245"/>
      <c r="L52" s="245"/>
      <c r="M52" s="245"/>
      <c r="N52" s="245"/>
      <c r="O52" s="245"/>
      <c r="P52" s="245"/>
      <c r="Q52" s="245"/>
      <c r="R52" s="246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8"/>
    </row>
    <row r="53" spans="1:39" ht="20.100000000000001" customHeight="1" x14ac:dyDescent="0.2">
      <c r="A53" s="77"/>
      <c r="B53" s="78"/>
      <c r="C53" s="79"/>
      <c r="D53" s="73">
        <f t="shared" si="2"/>
        <v>0</v>
      </c>
      <c r="E53" s="129">
        <f t="shared" si="0"/>
        <v>0</v>
      </c>
      <c r="F53" s="78"/>
      <c r="G53" s="79"/>
      <c r="H53" s="129">
        <f t="shared" si="1"/>
        <v>0</v>
      </c>
      <c r="I53" s="80"/>
      <c r="J53" s="244">
        <f t="shared" si="3"/>
        <v>0</v>
      </c>
      <c r="K53" s="245"/>
      <c r="L53" s="245"/>
      <c r="M53" s="245"/>
      <c r="N53" s="245"/>
      <c r="O53" s="245"/>
      <c r="P53" s="245"/>
      <c r="Q53" s="245"/>
      <c r="R53" s="246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8"/>
    </row>
    <row r="54" spans="1:39" ht="20.100000000000001" customHeight="1" x14ac:dyDescent="0.2">
      <c r="A54" s="77"/>
      <c r="B54" s="78"/>
      <c r="C54" s="79"/>
      <c r="D54" s="73">
        <f t="shared" si="2"/>
        <v>0</v>
      </c>
      <c r="E54" s="129">
        <f t="shared" si="0"/>
        <v>0</v>
      </c>
      <c r="F54" s="78"/>
      <c r="G54" s="79"/>
      <c r="H54" s="129">
        <f t="shared" si="1"/>
        <v>0</v>
      </c>
      <c r="I54" s="80"/>
      <c r="J54" s="244">
        <f t="shared" si="3"/>
        <v>0</v>
      </c>
      <c r="K54" s="245"/>
      <c r="L54" s="245"/>
      <c r="M54" s="245"/>
      <c r="N54" s="245"/>
      <c r="O54" s="245"/>
      <c r="P54" s="245"/>
      <c r="Q54" s="245"/>
      <c r="R54" s="246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8"/>
    </row>
    <row r="55" spans="1:39" ht="20.100000000000001" customHeight="1" x14ac:dyDescent="0.2">
      <c r="A55" s="77"/>
      <c r="B55" s="78"/>
      <c r="C55" s="79"/>
      <c r="D55" s="73">
        <f t="shared" si="2"/>
        <v>0</v>
      </c>
      <c r="E55" s="129">
        <f t="shared" si="0"/>
        <v>0</v>
      </c>
      <c r="F55" s="78"/>
      <c r="G55" s="79"/>
      <c r="H55" s="129">
        <f t="shared" si="1"/>
        <v>0</v>
      </c>
      <c r="I55" s="80"/>
      <c r="J55" s="244">
        <f t="shared" si="3"/>
        <v>0</v>
      </c>
      <c r="K55" s="245"/>
      <c r="L55" s="245"/>
      <c r="M55" s="245"/>
      <c r="N55" s="245"/>
      <c r="O55" s="245"/>
      <c r="P55" s="245"/>
      <c r="Q55" s="245"/>
      <c r="R55" s="246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8"/>
    </row>
    <row r="56" spans="1:39" ht="20.100000000000001" customHeight="1" x14ac:dyDescent="0.2">
      <c r="A56" s="77"/>
      <c r="B56" s="78"/>
      <c r="C56" s="79"/>
      <c r="D56" s="73">
        <f t="shared" si="2"/>
        <v>0</v>
      </c>
      <c r="E56" s="129">
        <f t="shared" si="0"/>
        <v>0</v>
      </c>
      <c r="F56" s="78"/>
      <c r="G56" s="79"/>
      <c r="H56" s="129">
        <f t="shared" si="1"/>
        <v>0</v>
      </c>
      <c r="I56" s="80"/>
      <c r="J56" s="244">
        <f t="shared" si="3"/>
        <v>0</v>
      </c>
      <c r="K56" s="245"/>
      <c r="L56" s="245"/>
      <c r="M56" s="245"/>
      <c r="N56" s="245"/>
      <c r="O56" s="245"/>
      <c r="P56" s="245"/>
      <c r="Q56" s="245"/>
      <c r="R56" s="246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8"/>
    </row>
    <row r="57" spans="1:39" ht="39.75" customHeight="1" thickBot="1" x14ac:dyDescent="0.3">
      <c r="A57" s="85" t="s">
        <v>15</v>
      </c>
      <c r="B57" s="86" t="str">
        <f>IF((SUM(B35:B56))&gt;0,(SUM(B35:B56))," ")</f>
        <v xml:space="preserve"> </v>
      </c>
      <c r="C57" s="86" t="str">
        <f>IF((SUM(C35:C56))&gt;0,(SUM(C35:C56))," ")</f>
        <v xml:space="preserve"> </v>
      </c>
      <c r="E57" s="87"/>
      <c r="F57" s="88"/>
      <c r="G57" s="88"/>
      <c r="H57" s="87"/>
      <c r="I57" s="89" t="s">
        <v>53</v>
      </c>
      <c r="J57" s="252">
        <f>SUM(J35:J56)</f>
        <v>0</v>
      </c>
      <c r="K57" s="252"/>
      <c r="L57" s="252"/>
      <c r="M57" s="252"/>
      <c r="N57" s="252"/>
      <c r="O57" s="252"/>
      <c r="P57" s="252"/>
      <c r="Q57" s="252"/>
      <c r="R57" s="252"/>
      <c r="U57" s="90" t="s">
        <v>36</v>
      </c>
      <c r="V57" s="91"/>
      <c r="Z57" s="157"/>
      <c r="AA57" s="158"/>
      <c r="AB57" s="158"/>
      <c r="AC57" s="158"/>
      <c r="AD57" s="157"/>
      <c r="AE57" s="158"/>
      <c r="AF57" s="158"/>
      <c r="AG57" s="158"/>
      <c r="AH57" s="157"/>
      <c r="AI57" s="158"/>
      <c r="AJ57" s="158"/>
      <c r="AK57" s="158"/>
      <c r="AL57" s="96"/>
      <c r="AM57" s="96"/>
    </row>
    <row r="58" spans="1:39" ht="21" customHeight="1" thickTop="1" x14ac:dyDescent="0.2">
      <c r="A58" s="85"/>
      <c r="B58" s="159">
        <f>SUM(D35:D56)/1000</f>
        <v>0</v>
      </c>
      <c r="C58" s="159"/>
      <c r="D58" s="92"/>
      <c r="E58" s="87"/>
      <c r="F58" s="88"/>
      <c r="G58" s="88"/>
      <c r="H58" s="87"/>
      <c r="I58" s="93" t="s">
        <v>54</v>
      </c>
      <c r="J58" s="253">
        <f>B58*23</f>
        <v>0</v>
      </c>
      <c r="K58" s="253"/>
      <c r="L58" s="253"/>
      <c r="M58" s="253"/>
      <c r="N58" s="253"/>
      <c r="O58" s="253"/>
      <c r="P58" s="253"/>
      <c r="Q58" s="253"/>
      <c r="R58" s="253"/>
      <c r="V58" s="91"/>
      <c r="Z58" s="94" t="s">
        <v>37</v>
      </c>
    </row>
    <row r="59" spans="1:39" ht="13.5" customHeight="1" x14ac:dyDescent="0.2">
      <c r="A59" s="88"/>
      <c r="I59" s="95" t="s">
        <v>38</v>
      </c>
      <c r="J59" s="160"/>
      <c r="K59" s="160"/>
      <c r="L59" s="160"/>
      <c r="M59" s="160"/>
      <c r="N59" s="160"/>
      <c r="O59" s="160"/>
      <c r="P59" s="160"/>
    </row>
  </sheetData>
  <sheetProtection algorithmName="SHA-512" hashValue="+6xfS77ONAIUmunMIRZsVPtsi4PSycJIdgP6NCUFEnaIJN8zBhifjs/KaygGAkL65K+6vlNKVwfR+mu6P40bUA==" saltValue="Hos5s/PNmmMzjtSjUB6tpw==" spinCount="100000" sheet="1" objects="1" scenarios="1"/>
  <protectedRanges>
    <protectedRange sqref="U57:AM58" name="Bereich7"/>
    <protectedRange sqref="I35:I56" name="Bereich5"/>
    <protectedRange sqref="A35:C56" name="Bereich3"/>
    <protectedRange sqref="A6:I17" name="Bereich1"/>
    <protectedRange sqref="J3:AM32" name="Bereich2"/>
    <protectedRange sqref="F35:G56" name="Bereich4"/>
    <protectedRange sqref="S35:AM56" name="Bereich6"/>
  </protectedRanges>
  <mergeCells count="108">
    <mergeCell ref="A1:AM1"/>
    <mergeCell ref="J35:R35"/>
    <mergeCell ref="S35:AM35"/>
    <mergeCell ref="J34:R34"/>
    <mergeCell ref="J55:R55"/>
    <mergeCell ref="S55:AM55"/>
    <mergeCell ref="J56:R56"/>
    <mergeCell ref="S56:AM56"/>
    <mergeCell ref="J57:R57"/>
    <mergeCell ref="J58:R58"/>
    <mergeCell ref="J36:R36"/>
    <mergeCell ref="S36:AM36"/>
    <mergeCell ref="J37:R37"/>
    <mergeCell ref="S37:AM37"/>
    <mergeCell ref="J38:R38"/>
    <mergeCell ref="S38:AM38"/>
    <mergeCell ref="J39:R39"/>
    <mergeCell ref="S39:AM39"/>
    <mergeCell ref="J40:R40"/>
    <mergeCell ref="S40:AM40"/>
    <mergeCell ref="J41:R41"/>
    <mergeCell ref="S41:AM41"/>
    <mergeCell ref="J42:R42"/>
    <mergeCell ref="S42:AM42"/>
    <mergeCell ref="J43:R43"/>
    <mergeCell ref="S43:AM43"/>
    <mergeCell ref="J44:R44"/>
    <mergeCell ref="S44:AM44"/>
    <mergeCell ref="J45:R45"/>
    <mergeCell ref="S45:AM45"/>
    <mergeCell ref="J51:R51"/>
    <mergeCell ref="S51:AM51"/>
    <mergeCell ref="J52:R52"/>
    <mergeCell ref="S52:AM52"/>
    <mergeCell ref="J53:R53"/>
    <mergeCell ref="S53:AM53"/>
    <mergeCell ref="J54:R54"/>
    <mergeCell ref="S54:AM54"/>
    <mergeCell ref="J46:R46"/>
    <mergeCell ref="S46:AM46"/>
    <mergeCell ref="J47:R47"/>
    <mergeCell ref="S47:AM47"/>
    <mergeCell ref="J48:R48"/>
    <mergeCell ref="S48:AM48"/>
    <mergeCell ref="J49:R49"/>
    <mergeCell ref="S49:AM49"/>
    <mergeCell ref="J50:R50"/>
    <mergeCell ref="S50:AM50"/>
    <mergeCell ref="A2:AM2"/>
    <mergeCell ref="A3:I5"/>
    <mergeCell ref="J3:N3"/>
    <mergeCell ref="O3:T3"/>
    <mergeCell ref="U3:Z3"/>
    <mergeCell ref="AA3:AC3"/>
    <mergeCell ref="AD3:AF3"/>
    <mergeCell ref="AG3:AM7"/>
    <mergeCell ref="J4:N7"/>
    <mergeCell ref="O4:T7"/>
    <mergeCell ref="U4:Z7"/>
    <mergeCell ref="AA4:AC7"/>
    <mergeCell ref="A6:A8"/>
    <mergeCell ref="B6:I8"/>
    <mergeCell ref="J8:K8"/>
    <mergeCell ref="X8:Y8"/>
    <mergeCell ref="AL8:AM8"/>
    <mergeCell ref="J9:K12"/>
    <mergeCell ref="L9:W12"/>
    <mergeCell ref="X9:Y12"/>
    <mergeCell ref="Z9:AK12"/>
    <mergeCell ref="J13:L17"/>
    <mergeCell ref="M13:W17"/>
    <mergeCell ref="X13:AM17"/>
    <mergeCell ref="A14:A17"/>
    <mergeCell ref="B14:I17"/>
    <mergeCell ref="C27:C28"/>
    <mergeCell ref="F27:F29"/>
    <mergeCell ref="G27:G29"/>
    <mergeCell ref="I28:I34"/>
    <mergeCell ref="B30:B34"/>
    <mergeCell ref="C30:C34"/>
    <mergeCell ref="F30:F34"/>
    <mergeCell ref="G30:G34"/>
    <mergeCell ref="A9:A13"/>
    <mergeCell ref="B9:I13"/>
    <mergeCell ref="J30:U31"/>
    <mergeCell ref="V30:AA31"/>
    <mergeCell ref="AC32:AM32"/>
    <mergeCell ref="Z57:AC57"/>
    <mergeCell ref="AD57:AG57"/>
    <mergeCell ref="AH57:AK57"/>
    <mergeCell ref="B58:C58"/>
    <mergeCell ref="J59:P59"/>
    <mergeCell ref="A18:A34"/>
    <mergeCell ref="B18:E20"/>
    <mergeCell ref="F18:H20"/>
    <mergeCell ref="I18:I20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F24:G26"/>
    <mergeCell ref="B27:B29"/>
  </mergeCells>
  <conditionalFormatting sqref="A3">
    <cfRule type="expression" dxfId="19" priority="4">
      <formula>$AN$34&gt;120</formula>
    </cfRule>
  </conditionalFormatting>
  <conditionalFormatting sqref="A34:A35 A72:A90">
    <cfRule type="expression" dxfId="18" priority="3">
      <formula>AN34&gt;150</formula>
    </cfRule>
  </conditionalFormatting>
  <conditionalFormatting sqref="A54:A71">
    <cfRule type="expression" dxfId="17" priority="2">
      <formula>AN54&gt;150</formula>
    </cfRule>
  </conditionalFormatting>
  <conditionalFormatting sqref="A36:A53">
    <cfRule type="expression" dxfId="16" priority="1">
      <formula>AN36&gt;150</formula>
    </cfRule>
  </conditionalFormatting>
  <hyperlinks>
    <hyperlink ref="I58" r:id="rId1" xr:uid="{F8F2375C-885A-40BC-B752-80408AC8D020}"/>
  </hyperlinks>
  <printOptions horizontalCentered="1"/>
  <pageMargins left="0.31496062992125984" right="0.31496062992125984" top="0.59055118110236227" bottom="0.19685039370078741" header="0.31496062992125984" footer="0.31496062992125984"/>
  <pageSetup paperSize="9" scale="75" fitToHeight="2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15</vt:i4>
      </vt:variant>
    </vt:vector>
  </HeadingPairs>
  <TitlesOfParts>
    <vt:vector size="29" baseType="lpstr">
      <vt:lpstr>Zusammenfassung</vt:lpstr>
      <vt:lpstr>GKZ 01</vt:lpstr>
      <vt:lpstr>GKZ 02</vt:lpstr>
      <vt:lpstr>GKZ 03</vt:lpstr>
      <vt:lpstr>GKZ 04</vt:lpstr>
      <vt:lpstr>GKZ 05</vt:lpstr>
      <vt:lpstr>GKZ 06</vt:lpstr>
      <vt:lpstr>GKZ 07</vt:lpstr>
      <vt:lpstr>GKZ 08</vt:lpstr>
      <vt:lpstr>GKZ 09</vt:lpstr>
      <vt:lpstr>GKZ 10</vt:lpstr>
      <vt:lpstr>GKZ 11</vt:lpstr>
      <vt:lpstr>GKZ 12</vt:lpstr>
      <vt:lpstr>Emissionsfaktoren</vt:lpstr>
      <vt:lpstr>Anschrift</vt:lpstr>
      <vt:lpstr>'GKZ 01'!Druckbereich</vt:lpstr>
      <vt:lpstr>'GKZ 02'!Druckbereich</vt:lpstr>
      <vt:lpstr>'GKZ 03'!Druckbereich</vt:lpstr>
      <vt:lpstr>'GKZ 04'!Druckbereich</vt:lpstr>
      <vt:lpstr>'GKZ 05'!Druckbereich</vt:lpstr>
      <vt:lpstr>'GKZ 06'!Druckbereich</vt:lpstr>
      <vt:lpstr>'GKZ 07'!Druckbereich</vt:lpstr>
      <vt:lpstr>'GKZ 08'!Druckbereich</vt:lpstr>
      <vt:lpstr>'GKZ 09'!Druckbereich</vt:lpstr>
      <vt:lpstr>'GKZ 10'!Druckbereich</vt:lpstr>
      <vt:lpstr>'GKZ 11'!Druckbereich</vt:lpstr>
      <vt:lpstr>'GKZ 12'!Druckbereich</vt:lpstr>
      <vt:lpstr>Konto</vt:lpstr>
      <vt:lpstr>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Ev-luth Gesamtverband</dc:creator>
  <cp:lastModifiedBy>Davidl Appeldorn</cp:lastModifiedBy>
  <cp:lastPrinted>2022-01-24T16:10:04Z</cp:lastPrinted>
  <dcterms:created xsi:type="dcterms:W3CDTF">2010-02-11T13:40:46Z</dcterms:created>
  <dcterms:modified xsi:type="dcterms:W3CDTF">2022-12-21T09:38:28Z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COO.2122.100.2.1886739</vt:lpwstr>
  </property>
  <property fmtid="{D5CDD505-2E9C-101B-9397-08002B2CF9AE}" pid="3" name="FSC#COOELAK@1.1001:Subject">
    <vt:lpwstr>Muster-Km-Abrechnung_doppisch_10-2016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Suchy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BL (Bau- und Landbüro)</vt:lpwstr>
  </property>
  <property fmtid="{D5CDD505-2E9C-101B-9397-08002B2CF9AE}" pid="17" name="FSC#COOELAK@1.1001:CreatedAt">
    <vt:lpwstr>01.02.2017</vt:lpwstr>
  </property>
  <property fmtid="{D5CDD505-2E9C-101B-9397-08002B2CF9AE}" pid="18" name="FSC#COOELAK@1.1001:OU">
    <vt:lpwstr>BL (Bau- und Landbüro)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*COO.2122.100.2.1886739*</vt:lpwstr>
  </property>
  <property fmtid="{D5CDD505-2E9C-101B-9397-08002B2CF9AE}" pid="21" name="FSC#COOELAK@1.1001:RefBarCode">
    <vt:lpwstr/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COOELAK@1.1001:CurrentUserRolePos">
    <vt:lpwstr>Sachbearbeiter/-in</vt:lpwstr>
  </property>
  <property fmtid="{D5CDD505-2E9C-101B-9397-08002B2CF9AE}" pid="37" name="FSC#COOELAK@1.1001:CurrentUserEmail">
    <vt:lpwstr>Andreas.Suchy@evlka.de</vt:lpwstr>
  </property>
  <property fmtid="{D5CDD505-2E9C-101B-9397-08002B2CF9AE}" pid="38" name="FSC#ELAKGOV@1.1001:PersonalSubjGender">
    <vt:lpwstr/>
  </property>
  <property fmtid="{D5CDD505-2E9C-101B-9397-08002B2CF9AE}" pid="39" name="FSC#ELAKGOV@1.1001:PersonalSubjFirstName">
    <vt:lpwstr/>
  </property>
  <property fmtid="{D5CDD505-2E9C-101B-9397-08002B2CF9AE}" pid="40" name="FSC#ELAKGOV@1.1001:PersonalSubjSurName">
    <vt:lpwstr/>
  </property>
  <property fmtid="{D5CDD505-2E9C-101B-9397-08002B2CF9AE}" pid="41" name="FSC#ELAKGOV@1.1001:PersonalSubjSalutation">
    <vt:lpwstr/>
  </property>
  <property fmtid="{D5CDD505-2E9C-101B-9397-08002B2CF9AE}" pid="42" name="FSC#ELAKGOV@1.1001:PersonalSubjAddress">
    <vt:lpwstr/>
  </property>
  <property fmtid="{D5CDD505-2E9C-101B-9397-08002B2CF9AE}" pid="43" name="FSC#FSCGOVDE@1.1001:FileRefOUEmail">
    <vt:lpwstr/>
  </property>
  <property fmtid="{D5CDD505-2E9C-101B-9397-08002B2CF9AE}" pid="44" name="FSC#FSCGOVDE@1.1001:ProcedureReference">
    <vt:lpwstr/>
  </property>
  <property fmtid="{D5CDD505-2E9C-101B-9397-08002B2CF9AE}" pid="45" name="FSC#FSCGOVDE@1.1001:FileSubject">
    <vt:lpwstr/>
  </property>
  <property fmtid="{D5CDD505-2E9C-101B-9397-08002B2CF9AE}" pid="46" name="FSC#FSCGOVDE@1.1001:ProcedureSubject">
    <vt:lpwstr/>
  </property>
  <property fmtid="{D5CDD505-2E9C-101B-9397-08002B2CF9AE}" pid="47" name="FSC#FSCGOVDE@1.1001:SignFinalVersionBy">
    <vt:lpwstr/>
  </property>
  <property fmtid="{D5CDD505-2E9C-101B-9397-08002B2CF9AE}" pid="48" name="FSC#FSCGOVDE@1.1001:SignFinalVersionAt">
    <vt:lpwstr/>
  </property>
  <property fmtid="{D5CDD505-2E9C-101B-9397-08002B2CF9AE}" pid="49" name="FSC#FSCGOVDE@1.1001:ProcedureRefBarCode">
    <vt:lpwstr/>
  </property>
  <property fmtid="{D5CDD505-2E9C-101B-9397-08002B2CF9AE}" pid="50" name="FSC#FSCGOVDE@1.1001:FileAddSubj">
    <vt:lpwstr/>
  </property>
  <property fmtid="{D5CDD505-2E9C-101B-9397-08002B2CF9AE}" pid="51" name="FSC#FSCGOVDE@1.1001:DocumentSubj">
    <vt:lpwstr/>
  </property>
  <property fmtid="{D5CDD505-2E9C-101B-9397-08002B2CF9AE}" pid="52" name="FSC#FSCGOVDE@1.1001:FileRel">
    <vt:lpwstr/>
  </property>
</Properties>
</file>